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2" yWindow="4608" windowWidth="12792" windowHeight="7332" activeTab="0"/>
  </bookViews>
  <sheets>
    <sheet name="Исполнение" sheetId="1" r:id="rId1"/>
  </sheets>
  <definedNames>
    <definedName name="_xlnm._FilterDatabase" localSheetId="0" hidden="1">'Исполнение'!$A$15:$D$21</definedName>
    <definedName name="_xlnm.Print_Titles" localSheetId="0">'Исполнение'!$16:$16</definedName>
    <definedName name="_xlnm.Print_Area" localSheetId="0">'Исполнение'!$A$1:$D$1115</definedName>
  </definedNames>
  <calcPr fullCalcOnLoad="1"/>
</workbook>
</file>

<file path=xl/sharedStrings.xml><?xml version="1.0" encoding="utf-8"?>
<sst xmlns="http://schemas.openxmlformats.org/spreadsheetml/2006/main" count="2974" uniqueCount="991">
  <si>
    <t>1 08 07170 01 0000 110</t>
  </si>
  <si>
    <t>1 08 07173 01 0000 110</t>
  </si>
  <si>
    <t>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</si>
  <si>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</si>
  <si>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1 11 09040 00 0000 120</t>
  </si>
  <si>
    <t>СЕВЕРНОЕ УПРАВЛЕНИЕ ГОСУДАРСТВЕННОГО МОРСКОГО И РЕЧНОГО НАДЗОРА ФЕДЕРАЛЬНОЙ СЛУЖБЫ ПО НАДЗОРУ В СФЕРЕ ТРАНСПОРТА</t>
  </si>
  <si>
    <t>УПРАВЛЕНИЕ МИНИСТЕРСТВА ЮСТИЦИИ РОССИЙСКОЙ ФЕДЕРАЦИИ ПО АРХАНГЕЛЬСКОЙ ОБЛАСТИ И НЕНЕЦКОМУ АВТОНОМНОМУ ОКРУГУ</t>
  </si>
  <si>
    <t>Прочие неналоговые доходы</t>
  </si>
  <si>
    <t xml:space="preserve">Наименование </t>
  </si>
  <si>
    <t>048</t>
  </si>
  <si>
    <t>1 17 05040 04 0000 180</t>
  </si>
  <si>
    <t xml:space="preserve">076 </t>
  </si>
  <si>
    <t>076</t>
  </si>
  <si>
    <t>081</t>
  </si>
  <si>
    <t>106</t>
  </si>
  <si>
    <t>1 08 03010 01 0000 110</t>
  </si>
  <si>
    <t>1 08 07140 01 0000 110</t>
  </si>
  <si>
    <t>1 08 07150 01 0000 110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</si>
  <si>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</si>
  <si>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</si>
  <si>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УПРАВЛЕНИЕ ФЕДЕРАЛЬНОЙ АНТИМОНОПОЛЬНОЙ СЛУЖБЫ ПО АРХАНГЕЛЬСКОЙ ОБЛАСТИ</t>
  </si>
  <si>
    <t>161</t>
  </si>
  <si>
    <t>1 11 05000 00 0000 120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</si>
  <si>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</si>
  <si>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</si>
  <si>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1 14 06000 00 0000 430</t>
  </si>
  <si>
    <t>1 14 06010 00 0000 430</t>
  </si>
  <si>
    <t>1 11 05024 04 0000 120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</si>
  <si>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</si>
  <si>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</si>
  <si>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</si>
  <si>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</si>
  <si>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</si>
  <si>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Земельный налог (по обязательствам, возникшим до 1 января 2006 года), мобилизуемый на территориях городских округов</t>
  </si>
  <si>
    <t>1 14 06024 04 0000 430</t>
  </si>
  <si>
    <t>1 14 06020 00 0000 430</t>
  </si>
  <si>
    <t>1 17 05000 00 0000 180</t>
  </si>
  <si>
    <t>177</t>
  </si>
  <si>
    <t>182</t>
  </si>
  <si>
    <t>1 01 02000 01 0000 110</t>
  </si>
  <si>
    <t>1 01 02010 01 0000 110</t>
  </si>
  <si>
    <t>1 01 02020 01 0000 110</t>
  </si>
  <si>
    <t xml:space="preserve">182 </t>
  </si>
  <si>
    <t>318</t>
  </si>
  <si>
    <t>321</t>
  </si>
  <si>
    <t>322</t>
  </si>
  <si>
    <t xml:space="preserve">ГОСУДАРСТВЕННАЯ ЖИЛИЩНАЯ ИНСПЕКЦИЯ АРХАНГЕЛЬСКОЙ ОБЛАСТИ </t>
  </si>
  <si>
    <t>390</t>
  </si>
  <si>
    <t>498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</si>
  <si>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</si>
  <si>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</si>
  <si>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</si>
  <si>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</si>
  <si>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</si>
  <si>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1 11 09044 04 0000 120</t>
  </si>
  <si>
    <t>1 01 02040 01 0000 110</t>
  </si>
  <si>
    <t>Единый сельскохозяйственный налог</t>
  </si>
  <si>
    <t>Единый налог на вмененный доход для отдельных видов деятельности</t>
  </si>
  <si>
    <t>1 06 06000 00 0000 110</t>
  </si>
  <si>
    <t>Налог на имущество физических лиц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</si>
  <si>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</si>
  <si>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</si>
  <si>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</si>
  <si>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</si>
  <si>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</si>
  <si>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1 09 04000 00 0000 110</t>
  </si>
  <si>
    <t>Налог на рекламу, мобилизуемый на территориях городских округов</t>
  </si>
  <si>
    <t>Налог на рекламу</t>
  </si>
  <si>
    <t>1 09 07010 00 0000 110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</si>
  <si>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</si>
  <si>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</si>
  <si>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</si>
  <si>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</si>
  <si>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</si>
  <si>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188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</si>
  <si>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</si>
  <si>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</si>
  <si>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</si>
  <si>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</si>
  <si>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</si>
  <si>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</si>
  <si>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</si>
  <si>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</si>
  <si>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</si>
  <si>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</si>
  <si>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</si>
  <si>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</si>
  <si>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Налоги на имущество</t>
  </si>
  <si>
    <t>1 12 01000 01 0000 120</t>
  </si>
  <si>
    <t>1 01 02030 01 0000 110</t>
  </si>
  <si>
    <t>1 06 01000 00 0000 110</t>
  </si>
  <si>
    <t>1 06 01020 04 0000 110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</si>
  <si>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</si>
  <si>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</si>
  <si>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</si>
  <si>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</si>
  <si>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</si>
  <si>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по кодам классификации доходов бюджетов </t>
  </si>
  <si>
    <t>096</t>
  </si>
  <si>
    <t>1 08 03000 01 0000 110</t>
  </si>
  <si>
    <t>Субвенции бюджетам городских округов на выполнение передаваемых полномочий субъектов Российской Федерации</t>
  </si>
  <si>
    <t>809</t>
  </si>
  <si>
    <t>Иные межбюджетные трансферты</t>
  </si>
  <si>
    <t xml:space="preserve">Прочие субсидии </t>
  </si>
  <si>
    <t>Субвенции местным бюджетам на выполнение передаваемых полномочий субъектов Российской Федерации</t>
  </si>
  <si>
    <t>813</t>
  </si>
  <si>
    <t>1 11 05020 00 0000 120</t>
  </si>
  <si>
    <t>815</t>
  </si>
  <si>
    <t>Прочие субвенции</t>
  </si>
  <si>
    <t>Прочие субвенции бюджетам городских округов</t>
  </si>
  <si>
    <t>816</t>
  </si>
  <si>
    <t>Код бюджетной классификации</t>
  </si>
  <si>
    <t>817</t>
  </si>
  <si>
    <t>818</t>
  </si>
  <si>
    <t>045</t>
  </si>
  <si>
    <t>1 05 02010 02 0000 110</t>
  </si>
  <si>
    <t>1 05 02020 02 0000 110</t>
  </si>
  <si>
    <t>1 05 03010 01 0000 110</t>
  </si>
  <si>
    <t>1 05 03020 01 0000 110</t>
  </si>
  <si>
    <t>ПРОКУРАТУРА АРХАНГЕЛЬСКОЙ ОБЛАСТИ</t>
  </si>
  <si>
    <t>415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</si>
  <si>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</si>
  <si>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Невыясненные поступления</t>
  </si>
  <si>
    <t>Невыясненные поступления, зачисляемые в бюджеты городских округов</t>
  </si>
  <si>
    <t>1 17 01000 00 0000 180</t>
  </si>
  <si>
    <t>1 17 01040 04 0000 180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</si>
  <si>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</si>
  <si>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</si>
  <si>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</si>
  <si>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</si>
  <si>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</si>
  <si>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</si>
  <si>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</si>
  <si>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</si>
  <si>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</si>
  <si>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</si>
  <si>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1 09 04052 04 0000 110</t>
  </si>
  <si>
    <t>1 09 07012 04 0000 110</t>
  </si>
  <si>
    <t>1 09 07032 04 0000 110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</si>
  <si>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</si>
  <si>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</si>
  <si>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</si>
  <si>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</si>
  <si>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</si>
  <si>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1 13 02000 00 0000 130</t>
  </si>
  <si>
    <t>1 13 02060 00 0000 130</t>
  </si>
  <si>
    <t>1 13 02064 04 0000 130</t>
  </si>
  <si>
    <t>1 13 02990 00 0000 130</t>
  </si>
  <si>
    <t>1 13 02994 04 0000 130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</si>
  <si>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</si>
  <si>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1 11 05027 00 0000 120</t>
  </si>
  <si>
    <t>1 11 05027 04 0000 120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</si>
  <si>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</si>
  <si>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</si>
  <si>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</si>
  <si>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1 11 05012 04 0000 120</t>
  </si>
  <si>
    <t>1 09 07052 04 0000 110</t>
  </si>
  <si>
    <t>Единый сельскохозяйственный налог (за налоговые периоды, истекшие до 1 января 2011 года)</t>
  </si>
  <si>
    <t>УПРАВЛЕНИЕ МИНИСТЕРСТВА ВНУТРЕННИХ ДЕЛ РОССИЙСКОЙ ФЕДЕРАЦИИ ПО АРХАНГЕЛЬСКОЙ ОБЛАСТИ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</si>
  <si>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</si>
  <si>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</si>
  <si>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</si>
  <si>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</si>
  <si>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</si>
  <si>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</si>
  <si>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</si>
  <si>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</si>
  <si>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</si>
  <si>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</si>
  <si>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</si>
  <si>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1 05 04010 02 0000 110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</si>
  <si>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</si>
  <si>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</si>
  <si>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</si>
  <si>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</si>
  <si>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</si>
  <si>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</t>
  </si>
  <si>
    <t xml:space="preserve">СЕВЕРО-ЗАПАДНОЕ УПРАВЛЕНИЕ ФЕДЕРАЛЬНОЙ СЛУЖБЫ ПО ЭКОЛОГИЧЕСКОМУ, ТЕХНОЛОГИЧЕСКОМУ И АТОМНОМУ НАДЗОРУ </t>
  </si>
  <si>
    <t>УПРАВЛЕНИЕ ФЕДЕРАЛЬНОЙ СЛУЖБЫ ПО НАДЗОРУ В СФЕРЕ СВЯЗИ, ИНФОРМАЦИОННЫХ ТЕХНОЛОГИЙ И МАССОВЫХ КОММУНИКАЦИЙ ПО АРХАНГЕЛЬСКОЙ ОБЛАСТИ И НЕНЕЦКОМУ АВТОНОМНОМУ ОКРУГУ</t>
  </si>
  <si>
    <t>УПРАВЛЕНИЕ ФЕДЕРАЛЬНОЙ НАЛОГОВОЙ СЛУЖБЫ ПО АРХАНГЕЛЬСКОЙ ОБЛАСТИ И НЕНЕЦКОМУ АВТОНОМНОМУ ОКРУГУ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</si>
  <si>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</si>
  <si>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</si>
  <si>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округов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</si>
  <si>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</si>
  <si>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</si>
  <si>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</si>
  <si>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</si>
  <si>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МИНИСТЕРСТВО ПРИРОДНЫХ РЕСУРСОВ И ЛЕСОПРОМЫШЛЕННОГО КОМПЛЕКСА АРХАНГЕЛЬСКОЙ ОБЛАСТИ</t>
  </si>
  <si>
    <t>МИНИСТЕРСТВО АГРОПРОМЫШЛЕННОГО КОМПЛЕКСА И ТОРГОВЛИ АРХАНГЕЛЬСКОЙ ОБЛАСТИ</t>
  </si>
  <si>
    <t>083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</si>
  <si>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</si>
  <si>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</si>
  <si>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801</t>
  </si>
  <si>
    <t>808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</si>
  <si>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</si>
  <si>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</si>
  <si>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</si>
  <si>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</si>
  <si>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</si>
  <si>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</si>
  <si>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продажи земельных участков, находящихся в государственной и муниципальной собственности</t>
  </si>
  <si>
    <t>100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</si>
  <si>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</si>
  <si>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</si>
  <si>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</si>
  <si>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</si>
  <si>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</si>
  <si>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</si>
  <si>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</si>
  <si>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</si>
  <si>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</si>
  <si>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</si>
  <si>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</si>
  <si>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</si>
  <si>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</si>
  <si>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</si>
  <si>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главного админи-стратора доходов бюджета</t>
  </si>
  <si>
    <t xml:space="preserve">Прочие безвозмездные поступления в бюджеты городских округов
</t>
  </si>
  <si>
    <t>2 07 04000 04 0000 180</t>
  </si>
  <si>
    <t>2 07 04050 04 0000 180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</si>
  <si>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</si>
  <si>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</si>
  <si>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</si>
  <si>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</si>
  <si>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</si>
  <si>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</si>
  <si>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</si>
  <si>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</si>
  <si>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802</t>
  </si>
  <si>
    <t>803</t>
  </si>
  <si>
    <t>807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</si>
  <si>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</si>
  <si>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</si>
  <si>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</si>
  <si>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</si>
  <si>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</si>
  <si>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1 12 01010 01 6000 120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</si>
  <si>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</si>
  <si>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</si>
  <si>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</si>
  <si>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</si>
  <si>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</si>
  <si>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</si>
  <si>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</si>
  <si>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</si>
  <si>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</si>
  <si>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1 01 02010 01 3000 110</t>
  </si>
  <si>
    <t>1 01 02010 01 4000 110</t>
  </si>
  <si>
    <t>1 01 02010 01 5000 110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</si>
  <si>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</si>
  <si>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</si>
  <si>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1 01 02020 01 1000 110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</si>
  <si>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</si>
  <si>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</si>
  <si>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</si>
  <si>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1 01 02020 01 3000 110</t>
  </si>
  <si>
    <t>1 01 02020 01 4000 110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</si>
  <si>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</si>
  <si>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</si>
  <si>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</si>
  <si>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</si>
  <si>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1 01 02030 01 1000 110</t>
  </si>
  <si>
    <t>1 01 02030 01 2100 110</t>
  </si>
  <si>
    <t>1 01 02030 01 3000 110</t>
  </si>
  <si>
    <t>1 01 02030 01 4000 110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</si>
  <si>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</si>
  <si>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</si>
  <si>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1 01 02040 01 1000 110</t>
  </si>
  <si>
    <t>1 01 02040 01 4000 110</t>
  </si>
  <si>
    <t>1 05 02010 02 1000 110</t>
  </si>
  <si>
    <t>1 05 02010 02 2100 110</t>
  </si>
  <si>
    <t>1 05 02010 02 3000 110</t>
  </si>
  <si>
    <t>1 05 02010 02 4000 110</t>
  </si>
  <si>
    <t>1 05 02010 02 5000 110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</si>
  <si>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</si>
  <si>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</si>
  <si>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</si>
  <si>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</si>
  <si>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Единый налог на вмененный доход для отдельных видов деятельности (уплата процентов, начисленных на суммы излишне взысканных (уплаченных) платежей, а также при нарушении сроков их возврата)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</si>
  <si>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</si>
  <si>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</si>
  <si>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</si>
  <si>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</si>
  <si>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1 05 02020 02 1000 110</t>
  </si>
  <si>
    <t>1 05 02020 02 2100 110</t>
  </si>
  <si>
    <t>1 05 02020 02 3000 110</t>
  </si>
  <si>
    <t>1 05 02020 02 4000 110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</si>
  <si>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</si>
  <si>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</si>
  <si>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</si>
  <si>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1 05 03010 01 1000 110</t>
  </si>
  <si>
    <t>1 05 03010 01 2100 110</t>
  </si>
  <si>
    <t>1 05 03010 01 3000 110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</si>
  <si>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</si>
  <si>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</si>
  <si>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1 05 04010 02 1000 110</t>
  </si>
  <si>
    <t>1 05 04010 02 2100 110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</si>
  <si>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</si>
  <si>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</si>
  <si>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</si>
  <si>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</si>
  <si>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1 06 01020 04 1000 110</t>
  </si>
  <si>
    <t>1 06 01020 04 2100 110</t>
  </si>
  <si>
    <t>1 06 01020 04 3000 110</t>
  </si>
  <si>
    <t>1 06 01020 04 4000 110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</si>
  <si>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</si>
  <si>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</si>
  <si>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</si>
  <si>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</si>
  <si>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1 06 06032 04 1000 110</t>
  </si>
  <si>
    <t>1 06 06032 04 2100 110</t>
  </si>
  <si>
    <t>1 06 06032 04 3000 110</t>
  </si>
  <si>
    <t>1 06 06032 04 4000 110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</si>
  <si>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</si>
  <si>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</si>
  <si>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</si>
  <si>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(прочие поступления)</t>
  </si>
  <si>
    <t>1 06 06042 04 1000 110</t>
  </si>
  <si>
    <t>1 06 06042 04 2100 110</t>
  </si>
  <si>
    <t>1 06 06042 04 3000 110</t>
  </si>
  <si>
    <t>1 06 06042 04 4000 110</t>
  </si>
  <si>
    <t>Налог на прибыль организаций, зачислявшийся до 1 января 2005 года в местные бюджеты,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</si>
  <si>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прибыль организаций, зачислявшийся до 1 января 2005 года в местные бюджеты, мобилизуемый на территориях городских округов (пени по соответствующему платежу)</t>
  </si>
  <si>
    <t>Налог на прибыль организаций, зачислявшийся до 1 января 2005 года в местные бюджеты,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</si>
  <si>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1 09 01020 04 1000 110</t>
  </si>
  <si>
    <t>1 09 01020 04 2100 110</t>
  </si>
  <si>
    <t>1 09 01020 04 3000 110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</si>
  <si>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</si>
  <si>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</si>
  <si>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</si>
  <si>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1 09 04052 04 1000 110</t>
  </si>
  <si>
    <t>1 09 04052 04 2100 110</t>
  </si>
  <si>
    <t>1 09 04052 04 3000 110</t>
  </si>
  <si>
    <t>Налог на рекламу,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</si>
  <si>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рекламу, мобилизуемый на территориях городских округов (пени по соответствующему платежу)</t>
  </si>
  <si>
    <t>1 09 07012 04 1000 110</t>
  </si>
  <si>
    <t>1 09 07012 04 2100 110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</si>
  <si>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</si>
  <si>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1 09 07032 04 1000 110</t>
  </si>
  <si>
    <t>Прочие местные налоги и сборы,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</si>
  <si>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Прочие местные налоги и сборы, мобилизуемые на территориях городских округов (пени по соответствующему платежу)</t>
  </si>
  <si>
    <t>Прочие местные налоги и сборы, мобилизуемые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</si>
  <si>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1 09 07052 04 1000 110</t>
  </si>
  <si>
    <t>1 09 07052 04 2100 110</t>
  </si>
  <si>
    <t>1 09 07052 04 3000 110</t>
  </si>
  <si>
    <t>1 08 07142 01 1000 110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</si>
  <si>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 (сумма платежа (перерасчеты, недоимка и задолженность по соответствующему платежу, в том числе по отмененному)</t>
  </si>
  <si>
    <t>1 08 07150 01 1000 110</t>
  </si>
  <si>
    <t>Доходы, поступающие в порядке возмещения расходов, понесенных в связи с эксплуатацией имущества городских округов 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</si>
  <si>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Прочие неналоговые доходы бюджетов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</si>
  <si>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УПРАВЛЕНИЕ НА ТРАНСПОРТЕ МИНИСТЕРСТВА ВНУТРЕННИХ ДЕЛ РОССИЙСКОЙ ФЕДЕРАЦИИ ПО СЕВЕРО-ЗАПАДНОМУ ФЕДЕРАЛЬНОМУ ОКРУГУ</t>
  </si>
  <si>
    <t>1 08 07173 01 1000 110</t>
  </si>
  <si>
    <t>Прочие доходы от компенсации затрат бюджетов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</si>
  <si>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Невыясненные поступления, зачисляемые в бюджеты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</si>
  <si>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Кассовое исполнение, тыс. руб.</t>
  </si>
  <si>
    <t>вида, подвида доходов бюджетов</t>
  </si>
  <si>
    <t>МИНИСТЕРСТВО ТРАНСПОРТА АРХАНГЕЛЬСКОЙ ОБЛАСТИ</t>
  </si>
  <si>
    <t>104</t>
  </si>
  <si>
    <t>156</t>
  </si>
  <si>
    <t>МИНИСТЕРСТВО ТРУДА, ЗАНЯТОСТИ И СОЦИАЛЬНОГО РАЗВИТИЯ АРХАНГЕЛЬСКОЙ ОБЛАСТИ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</si>
  <si>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</si>
  <si>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1 08 03010 01 4000 110</t>
  </si>
  <si>
    <t>Прочие доходы от оказания платных услуг (работ)</t>
  </si>
  <si>
    <t>1 13 01990 00 0000 130</t>
  </si>
  <si>
    <t>Доходы от оказания платных услуг (работ)</t>
  </si>
  <si>
    <t>1 13 01000 00 0000 130</t>
  </si>
  <si>
    <t>Прочие доходы от оказания платных услуг (работ) получателями средств бюджетов городских округов</t>
  </si>
  <si>
    <t>1 13 01994 04 0000 130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</si>
  <si>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</si>
  <si>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</si>
  <si>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</si>
  <si>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Доходы, поступающие в порядке возмещения расходов, понесенных в связи с эксплуатацией имущества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</si>
  <si>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Субвенции бюджетам бюджетной системы Российской Федерации</t>
  </si>
  <si>
    <t>УПРАВЛЕНИЕ ФЕДЕРАЛЬНОГО КАЗНАЧЕЙСТВА ПО АРХАНГЕЛЬСКОЙ ОБЛАСТИ И НЕНЕЦКОМУ АВТОНОМНОМУ ОКРУГУ</t>
  </si>
  <si>
    <t>805</t>
  </si>
  <si>
    <t>Доходы бюджетов городских округов от возврата автономными учреждениями остатков субсидий прошлых лет</t>
  </si>
  <si>
    <t>1 09 04052 04 4000 110</t>
  </si>
  <si>
    <t>Земельный налог (по обязательствам, возникшим до 1 января 2006 года), мобилизуемый на территориях городских округов (прочие поступления)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</si>
  <si>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</si>
  <si>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</si>
  <si>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1 06 06042 04 5000 110</t>
  </si>
  <si>
    <t xml:space="preserve">Земельный налог с физических лиц, обладающих земельным участком,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
</t>
  </si>
  <si>
    <t>806</t>
  </si>
  <si>
    <t>СЕВЕРО-ЗАПАДНОЕ ТЕРРИТОРИАЛЬНОЕ УПРАВЛЕНИЕ ФЕДЕРАЛЬНОГО АГЕНТСТВА ПО РЫБОЛОВСТВУ</t>
  </si>
  <si>
    <t>1 05 02010 02 2200 110</t>
  </si>
  <si>
    <t>Единый налог на вмененный доход для отдельных видов деятельности (проценты по соответствующему платежу)</t>
  </si>
  <si>
    <t>821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</si>
  <si>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</si>
  <si>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</si>
  <si>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</si>
  <si>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</si>
  <si>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</si>
  <si>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180</t>
  </si>
  <si>
    <t>УПРАВЛЕНИЕ ФЕДЕРАЛЬНОЙ СЛУЖБЫ ВОЙСК НАЦИОНАЛЬНОЙ ГВАРДИИ РОССИЙСКОЙ ФЕДЕРАЦИИ ПО АРХАНГЕЛЬСКОЙ ОБЛАСТИ</t>
  </si>
  <si>
    <t>1 06 01020 04 5000 110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</si>
  <si>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</t>
  </si>
  <si>
    <t>1 09 07012 04 3000 110</t>
  </si>
  <si>
    <t>Налог на рекламу,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</si>
  <si>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812</t>
  </si>
  <si>
    <t>АРХАНГЕЛЬСКАЯ ГОРОДСКАЯ ДУМА</t>
  </si>
  <si>
    <t>Доходы, поступающие в порядке возмещения расходов, понесенных в связи с эксплуатацией имущества</t>
  </si>
  <si>
    <t>822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</si>
  <si>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</si>
  <si>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</si>
  <si>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городских округов от возврата иными организациями остатков субсидий прошлых лет</t>
  </si>
  <si>
    <t xml:space="preserve">Налог, взимаемый в связи с применением патентной системы налогообложения </t>
  </si>
  <si>
    <t xml:space="preserve"> 1 05 04010 02 2200 110</t>
  </si>
  <si>
    <t>1 05 04010 02 4000 110</t>
  </si>
  <si>
    <t>1 06 06042 04 2200 110</t>
  </si>
  <si>
    <t>1 12 01010 01 2100 120</t>
  </si>
  <si>
    <t>1 17 05000 04 0000 180</t>
  </si>
  <si>
    <t>Прочие неналоговые доходыбюджетов городских округов</t>
  </si>
  <si>
    <t>1 11 05324 04 0000 120</t>
  </si>
  <si>
    <t>Прочие безвозмездные поступления в бюджеты городских округов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</si>
  <si>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</si>
  <si>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</si>
  <si>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Субсидии бюджетам городских округов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</si>
  <si>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</si>
  <si>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Плата за выбросы загрязняющих веществ в атмосферный воздух стационарными объектами (пени по соответствующему платежу)</t>
  </si>
  <si>
    <t>1 12 01041 01 0000 120</t>
  </si>
  <si>
    <t>Плата за размещение отходов производства</t>
  </si>
  <si>
    <t>1 12 01041 01 2100 120</t>
  </si>
  <si>
    <t>Плата за размещение отходов производства (пени по соответствующему платежу)</t>
  </si>
  <si>
    <t>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</si>
  <si>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</si>
  <si>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</t>
  </si>
  <si>
    <t>1 12 01042 01 0000 120</t>
  </si>
  <si>
    <t>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</si>
  <si>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</si>
  <si>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</si>
  <si>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</si>
  <si>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СЕВЕРНОЕ МЕЖРЕГИОНАЛЬНОЕ УПРАВЛЕНИЕ ГОСУДАРСТВЕННОГО АВТОДОРОЖНОГО НАДЗОРА ФЕДЕРАЛЬНОЙ СЛУЖБЫ ПО НАДЗОРУ В СФЕРЕ ТРАНСПОРТА</t>
  </si>
  <si>
    <t>УПРАВЛЕНИЕ ФЕДЕРАЛЬНОЙ СЛУЖБЫ СУДЕБНЫХ ПРИСТАВОВ ПО АРХАНГЕЛЬСКОЙ ОБЛАСТИ И НЕНЕЦКОМУ АВТОНОМНОМУ ОКРУГУ</t>
  </si>
  <si>
    <t>2 02 20000 00 0000 150</t>
  </si>
  <si>
    <t>2 02 29999 00 0000 150</t>
  </si>
  <si>
    <t>2 02 29999 04 0000 150</t>
  </si>
  <si>
    <t xml:space="preserve"> 2 02 30000 00 0000 150</t>
  </si>
  <si>
    <t>2 02 30024 00 0000 150</t>
  </si>
  <si>
    <t>2 02 30024 04 0000 150</t>
  </si>
  <si>
    <t>2 02 35120 00 0000 150</t>
  </si>
  <si>
    <t>2 02 35120 04 0000 150</t>
  </si>
  <si>
    <t>2 02 40000 00 0000 150</t>
  </si>
  <si>
    <t>2 02 49999 00 0000 150</t>
  </si>
  <si>
    <t>2 02 49999 04 0000 150</t>
  </si>
  <si>
    <t>2 19 00000 04 0000 150</t>
  </si>
  <si>
    <t>2 19 60010 04 0000 150</t>
  </si>
  <si>
    <t>2 02 25027 00 0000 150</t>
  </si>
  <si>
    <t>2 02 25027 04 0000 150</t>
  </si>
  <si>
    <t xml:space="preserve"> 2 02 30024 04 0000 150</t>
  </si>
  <si>
    <t>2 02 30029 00 0000 150</t>
  </si>
  <si>
    <t>2 02 30029 04 0000 150</t>
  </si>
  <si>
    <t>2 02 39999 00 0000 150</t>
  </si>
  <si>
    <t>2 02 39999 04 0000 150</t>
  </si>
  <si>
    <t>2 02 30000 00 0000 150</t>
  </si>
  <si>
    <t>2 02 35082 00 0000 150</t>
  </si>
  <si>
    <t>2 02 35082 04 0000 150</t>
  </si>
  <si>
    <t>2 02 20299 00 0000 150</t>
  </si>
  <si>
    <t>2 02 20299 04 0000 150</t>
  </si>
  <si>
    <t>2 02 20302 00 0000 150</t>
  </si>
  <si>
    <t>2 02 20302 04 0000 150</t>
  </si>
  <si>
    <t>2 02 25497 04 0000 150</t>
  </si>
  <si>
    <t>2 02 20216 00 0000 150</t>
  </si>
  <si>
    <t>2 02 20216 04 0000 150</t>
  </si>
  <si>
    <t>2 02 25555 00 0000 150</t>
  </si>
  <si>
    <t>2 02 25555 04 0000 150</t>
  </si>
  <si>
    <t>1 12 01030 01 2100 120</t>
  </si>
  <si>
    <t xml:space="preserve">Плата за сбросы загрязняющих веществ в водные объекты (пени по соответствующему платежу)
</t>
  </si>
  <si>
    <t>1 01 02010 01 2200 110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</si>
  <si>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
</t>
  </si>
  <si>
    <t>320</t>
  </si>
  <si>
    <t>2 02 25495 00 0000 150</t>
  </si>
  <si>
    <t>2 02 25520 00 0000 150</t>
  </si>
  <si>
    <t>2 02 27112 04 0000 150</t>
  </si>
  <si>
    <t>2 02 27112 00 0000 150</t>
  </si>
  <si>
    <t>2 02 25520 04 0000 150</t>
  </si>
  <si>
    <t>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</si>
  <si>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</si>
  <si>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</si>
  <si>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</si>
  <si>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</si>
  <si>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</si>
  <si>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ФЕДЕРАЛЬНОЕ КАЗЕННОЕ УЧРЕЖДЕНИЕ ЗДРАВООХРАНЕНИЯ "МЕДИКО-САНИТАРНАЯ ЧАСТЬ №29 ФЕДЕРАЛЬНОЙ СЛУЖБЫ ИСПОЛНЕНИЯ НАКАЗАНИЙ"</t>
  </si>
  <si>
    <t>Прочие субсидии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</si>
  <si>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</si>
  <si>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</si>
  <si>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</si>
  <si>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</si>
  <si>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</si>
  <si>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</si>
  <si>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</si>
  <si>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</si>
  <si>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</si>
  <si>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</si>
  <si>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полномочия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</si>
  <si>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</si>
  <si>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2 18 00000 00 0000 150</t>
  </si>
  <si>
    <t>2 18 04000 04 0000 150</t>
  </si>
  <si>
    <t>2 18 04020 04 0000 150</t>
  </si>
  <si>
    <t>2 18 00000 04 0000 150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</si>
  <si>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</si>
  <si>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2 07 04000 04 0000 150</t>
  </si>
  <si>
    <t>2 07 04050 04 0000 150</t>
  </si>
  <si>
    <t xml:space="preserve">Субвенции бюджетам бюджетной системы Российской Федерации
</t>
  </si>
  <si>
    <t>Единая субвенция местным бюджетам</t>
  </si>
  <si>
    <t>Единая субвенция бюджетам городских округов</t>
  </si>
  <si>
    <t>2 02 39998 00 0000 150</t>
  </si>
  <si>
    <t>2 02 39998 04 0000 150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</si>
  <si>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</si>
  <si>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</si>
  <si>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</si>
  <si>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1 11 05300 00 0000 120</t>
  </si>
  <si>
    <t xml:space="preserve">
1 11 05320 00 0000 120</t>
  </si>
  <si>
    <t>2 18 04010 04 0000 150</t>
  </si>
  <si>
    <t>2 02 25495 04 0000 150</t>
  </si>
  <si>
    <t>2 18 04030 04 0000 150</t>
  </si>
  <si>
    <t>Платежи в целях возмещения причиненного ущерба (убытков)</t>
  </si>
  <si>
    <t>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</si>
  <si>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</si>
  <si>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</si>
  <si>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</si>
  <si>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</si>
  <si>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</si>
  <si>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</si>
  <si>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1 12 01042 01 2100 120</t>
  </si>
  <si>
    <t>Плата за размещение твердых коммунальных отходов (пени по соответствующему платежу)</t>
  </si>
  <si>
    <t>СЕВЕРНОЕ МЕЖРЕГИОНАЛЬНОЕ УПРАВЛЕНИЕ ФЕДЕРАЛЬНОЙ СЛУЖБЫ ПО НАДЗОРУ В СФЕРЕ ПРИРОДОПОЛЬЗОВАНИЯ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</si>
  <si>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</si>
  <si>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</si>
  <si>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</si>
  <si>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1 16 07090 00 0000 140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</si>
  <si>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</si>
  <si>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</si>
  <si>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1 16 01200 01 0000 140</t>
  </si>
  <si>
    <t>1 16 01203 01 0000 140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</si>
  <si>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</si>
  <si>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</si>
  <si>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1 16 01080 01 0000 140</t>
  </si>
  <si>
    <t>1 16 01083 01 0000 140</t>
  </si>
  <si>
    <t>1 16 01100 01 0000 140</t>
  </si>
  <si>
    <t>1 16 01103 01 0000 140</t>
  </si>
  <si>
    <t>1 16 01060 01 0000 140</t>
  </si>
  <si>
    <t>1 16 01063 01 0000 140</t>
  </si>
  <si>
    <t>1 16 01130 01 0000 140</t>
  </si>
  <si>
    <t>1 16 01133 01 0000 140</t>
  </si>
  <si>
    <t>1 16 01140 01 0000 140</t>
  </si>
  <si>
    <t>1 16 01143 01 0000 140</t>
  </si>
  <si>
    <t>1 16 01190 01 0000 140</t>
  </si>
  <si>
    <t>1 16 01193 01 0000 140</t>
  </si>
  <si>
    <t>1 01 02020 01 2200 110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</si>
  <si>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</si>
  <si>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1 16 01150 01 0000 140</t>
  </si>
  <si>
    <t>1 16 01153 01 0000 140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</si>
  <si>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</si>
  <si>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</si>
  <si>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301</t>
  </si>
  <si>
    <t>АДМИНИСТРАЦИЯ ГУБЕРНАТОРА АРХАНГЕЛЬСКОЙ ОБЛАСТИ И ПРАВИТЕЛЬСТВА АРХАНГЕЛЬСКОЙ ОБЛАСТИ</t>
  </si>
  <si>
    <t>1 16 01050 01 0000 140</t>
  </si>
  <si>
    <t>1 16 01053 01 0000 140</t>
  </si>
  <si>
    <t>1 16 01053 01 0035 140</t>
  </si>
  <si>
    <t>1 16 01063 01 0101 140</t>
  </si>
  <si>
    <t>1 16 01063 01 9000 140</t>
  </si>
  <si>
    <t>1 16 01070 01 0000 140</t>
  </si>
  <si>
    <t>1 16 01073 01 0000 140</t>
  </si>
  <si>
    <t>1 16 01073 01 0027 140</t>
  </si>
  <si>
    <t>1 16 01143 01 0016 140</t>
  </si>
  <si>
    <t>1 16 01193 01 0013 140</t>
  </si>
  <si>
    <t>1 16 01203 01 0013 140</t>
  </si>
  <si>
    <t>1 16 01203 01 0021 140</t>
  </si>
  <si>
    <t>1 16 01203 01 9000 140</t>
  </si>
  <si>
    <t>1 16 01074 01 0000 140</t>
  </si>
  <si>
    <t>435</t>
  </si>
  <si>
    <t>АГЕНТСТВО ПО ОРГАНИЗАЦИОННОМУ ОБЕСПЕЧЕНИЮ ДЕЯТЕЛЬНОСТИ МИРОВЫХ СУДЕЙ АРХАНГЕЛЬСКОЙ ОБЛАСТИ</t>
  </si>
  <si>
    <t>1 16 01053 01 9000 140</t>
  </si>
  <si>
    <t>1 16 01063 01 0008 140</t>
  </si>
  <si>
    <t>1 16 01063 01 0009 140</t>
  </si>
  <si>
    <t>1 16 01063 01 0091 140</t>
  </si>
  <si>
    <t>1 16 01073 01 0017 140</t>
  </si>
  <si>
    <t>1 16 01073 01 0019 140</t>
  </si>
  <si>
    <t>1 16 01083 01 9000 140</t>
  </si>
  <si>
    <t>1 16 01133 01 9000 140</t>
  </si>
  <si>
    <t>1 16 01143 01 0002 140</t>
  </si>
  <si>
    <t>1 16 01143 01 0171 140</t>
  </si>
  <si>
    <t>1 16 01143 01 9000 140</t>
  </si>
  <si>
    <t>1 16 01153 01 0005 140</t>
  </si>
  <si>
    <t>1 16 01153 01 0006 140</t>
  </si>
  <si>
    <t>1 16 01153 01 0012 140</t>
  </si>
  <si>
    <t>1 16 01153 01 9000 140</t>
  </si>
  <si>
    <t>1 16 01170 01 0000 140</t>
  </si>
  <si>
    <t>1 16 01173 01 0000 140</t>
  </si>
  <si>
    <t>1 16 01173 01 0007 140</t>
  </si>
  <si>
    <t>1 16 01173 01 9000 140</t>
  </si>
  <si>
    <t>1 16 01193 01 0005 140</t>
  </si>
  <si>
    <t>1 16 01193 01 0007 140</t>
  </si>
  <si>
    <t>1 16 01193 01 0029 140</t>
  </si>
  <si>
    <t>1 16 01193 01 0401 140</t>
  </si>
  <si>
    <t>1 16 01193 01 9000 140</t>
  </si>
  <si>
    <t>1 16 01203 01 0006 140</t>
  </si>
  <si>
    <t>1 16 01203 01 0008 140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</si>
  <si>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</si>
  <si>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</si>
  <si>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</si>
  <si>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</si>
  <si>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</si>
  <si>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</si>
  <si>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1 16 07010 00 0000 140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</si>
  <si>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</si>
  <si>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</si>
  <si>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</si>
  <si>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Платежи в целях возмещения убытков, причиненных уклонением от заключения муниципального контракта</t>
  </si>
  <si>
    <t>1 16 10060 00 0000 140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</si>
  <si>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</si>
  <si>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</si>
  <si>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</si>
  <si>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</si>
  <si>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1 11 05310 00 0000 120</t>
  </si>
  <si>
    <t>1 11 05312 04 0000 120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</si>
  <si>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</si>
  <si>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</si>
  <si>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</si>
  <si>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</si>
  <si>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</si>
  <si>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1 14 06300 00 0000 430</t>
  </si>
  <si>
    <t>1 14 06310 00 0000 430</t>
  </si>
  <si>
    <t>1 14 06312 04 0000 430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</si>
  <si>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</si>
  <si>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1 14 13040 04 0000 410</t>
  </si>
  <si>
    <t>1 16 01194 01 0000 140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</si>
  <si>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</si>
  <si>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</si>
  <si>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1 16 10030 04 0000 140</t>
  </si>
  <si>
    <t>1 16 10032 04 0000 140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</si>
  <si>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</si>
  <si>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</si>
  <si>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2 02 25255 00 0000 150</t>
  </si>
  <si>
    <t>2 02 25255 04 0000 150</t>
  </si>
  <si>
    <t>820</t>
  </si>
  <si>
    <t>1 16 01154 01 0000 140</t>
  </si>
  <si>
    <t>1 16 10123 01 0042 140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</si>
  <si>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</si>
  <si>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</si>
  <si>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</si>
  <si>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1 16 11000 01 0000 140</t>
  </si>
  <si>
    <t>1 16 11060 01 0000 140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</si>
  <si>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</si>
  <si>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</si>
  <si>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</si>
  <si>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</si>
  <si>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2 02 25232 00 0000 150</t>
  </si>
  <si>
    <t>2 02 25232 04 0000 150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</si>
  <si>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</si>
  <si>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</si>
  <si>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2 02 45393 00 0000 150</t>
  </si>
  <si>
    <t>2 02 45393 04 0000 150</t>
  </si>
  <si>
    <t>2 02 45159 04 0000 150</t>
  </si>
  <si>
    <t>2 02 45159 00 0000 150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</si>
  <si>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</si>
  <si>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</si>
  <si>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068</t>
  </si>
  <si>
    <t>075</t>
  </si>
  <si>
    <t>1 16 01193 01 0030 140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</si>
  <si>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</si>
  <si>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</si>
  <si>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</si>
  <si>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</si>
  <si>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157</t>
  </si>
  <si>
    <t>УПРАВЛЕНИЕ ФЕДЕРАЛЬНОЙ СЛУЖБЫ ГОСУДАРСТВЕННОЙ СТАТИСТИКИ ПО АРХАНГЕЛЬСКОЙ ОБЛАСТИ И НЕНЕЦКОМУ АВТОНОМНОМУ ОКРУГУ</t>
  </si>
  <si>
    <t>304</t>
  </si>
  <si>
    <t>КОНТРОЛЬНО-СЧЕТНАЯ ПАЛАТА АРХАНГЕЛЬСКОЙ ОБЛАСТИ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</si>
  <si>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</si>
  <si>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1 16 01083 01 0037 140</t>
  </si>
  <si>
    <t>1 16 01123 01 0000 140</t>
  </si>
  <si>
    <t>1 16 01123 01 0003 140</t>
  </si>
  <si>
    <t>730</t>
  </si>
  <si>
    <t>999</t>
  </si>
  <si>
    <t>ЦЕНТРАЛЬНЫЙ БАНК РОССИЙСКОЙ ФЕДЕРАЦИИ</t>
  </si>
  <si>
    <t>1 16 01073 01 9000 140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</si>
  <si>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</si>
  <si>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</si>
  <si>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</si>
  <si>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</si>
  <si>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1 16 01143 01 0101 140</t>
  </si>
  <si>
    <t>1 16 01143 01 0102 140</t>
  </si>
  <si>
    <t>1 16 01153 01 0003 140</t>
  </si>
  <si>
    <t>1 16 01193 01 0012 140</t>
  </si>
  <si>
    <t>1 16 01203 01 0007 140</t>
  </si>
  <si>
    <t>1 16 01203 01 0025 140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</si>
  <si>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</si>
  <si>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округов, направляемые на формирование муниципального дорожного фонда)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</si>
  <si>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</si>
  <si>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</si>
  <si>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</si>
  <si>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</si>
  <si>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</si>
  <si>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</si>
  <si>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</si>
  <si>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</si>
  <si>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</si>
  <si>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</si>
  <si>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</si>
  <si>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</si>
  <si>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</si>
  <si>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</si>
  <si>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</si>
  <si>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</si>
  <si>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</si>
  <si>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</si>
  <si>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</si>
  <si>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</si>
  <si>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</si>
  <si>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</si>
  <si>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</si>
  <si>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</si>
  <si>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</si>
  <si>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</si>
  <si>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1 16 01113 01 0000 140</t>
  </si>
  <si>
    <t>1 16 01113 01 9000 140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</si>
  <si>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</si>
  <si>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</si>
  <si>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2 02 25304 04 0000 150</t>
  </si>
  <si>
    <t>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</si>
  <si>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</si>
  <si>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</si>
  <si>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2 19 45159 04 0000 150</t>
  </si>
  <si>
    <t>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</si>
  <si>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2 02 49001 04 0000 150</t>
  </si>
  <si>
    <t>2 02 49001 00 0000 150</t>
  </si>
  <si>
    <t>Межбюджетные трансферты, передаваемые бюджетам, за счет средств резервного фонда Правительства Российской Федерации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</si>
  <si>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</si>
  <si>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2 02 25243 00 0000 150</t>
  </si>
  <si>
    <t>2 02 25243 04 0000 150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</si>
  <si>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</si>
  <si>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</si>
  <si>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2 02 25081 00 0000 150</t>
  </si>
  <si>
    <t>2 02 25081 04 0000 150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</si>
  <si>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</si>
  <si>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</si>
  <si>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732</t>
  </si>
  <si>
    <t>ИНСПЕКЦИЯ ГОСУДАРСТВЕННОГО СТРОИТЕЛЬНОГО НАДЗОРА АРХАНГЕЛЬСКОЙ ОБЛАСТИ</t>
  </si>
  <si>
    <t>2 02 25228 00 0000 150</t>
  </si>
  <si>
    <t>2 02 25228 04 0000 150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</si>
  <si>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</si>
  <si>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</si>
  <si>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1 13 01074 04 0000 130</t>
  </si>
  <si>
    <t>1 13 01070 00 0000 130</t>
  </si>
  <si>
    <t>Доходы от оказания информационных услуг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</si>
  <si>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</si>
  <si>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1 16 01144 01 0000 140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</si>
  <si>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</si>
  <si>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</si>
  <si>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</si>
  <si>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1 16 01083 01 0281 140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</si>
  <si>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</si>
  <si>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</si>
  <si>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</si>
  <si>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1 16 01103 01 9000 140</t>
  </si>
  <si>
    <t>1 16 01123 01 0004 140</t>
  </si>
  <si>
    <t>1 16 01173 01 0008 140</t>
  </si>
  <si>
    <t>1 16 01193 01 0028 140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</si>
  <si>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вознаграждение от имени юридического лица)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</si>
  <si>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</si>
  <si>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1 16 01053 01 0027 140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</si>
  <si>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 нарушение трудового законодательства и иных нормативных правовых актов, содержащих нормы трудового права)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</si>
  <si>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</si>
  <si>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</si>
  <si>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</si>
  <si>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1 16 01143 01 0019 140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</si>
  <si>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государственного учета в области производства и оборота этилового спирта, алкогольной и спиртосодержащей продукции)</t>
  </si>
  <si>
    <t>1 16 01063 01 0023 140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</si>
  <si>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</si>
  <si>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1 16 01053 01 0059 140</t>
  </si>
  <si>
    <t>1 16 01083 01 0028 140</t>
  </si>
  <si>
    <t>1 16 01093 01 9000 140</t>
  </si>
  <si>
    <t>804</t>
  </si>
  <si>
    <t>2 02 25497 00 0000 150</t>
  </si>
  <si>
    <t>2 02 25299 00 0000 150</t>
  </si>
  <si>
    <t>2 02 25299 04 0000 150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</si>
  <si>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</si>
  <si>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</si>
  <si>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2 19 25021 04 0000 150</t>
  </si>
  <si>
    <t>2 19 25555 04 0000 150</t>
  </si>
  <si>
    <t>ИНСПЕКЦИЯ ПО ОХРАНЕ ОБЪЕКТОВ КУЛЬТУРНОГО НАСЛЕДИЯ АРХАНГЕЛЬСКОЙ ОБЛАСТИ</t>
  </si>
  <si>
    <t>КОНТРОЛЬНО-РЕВИЗИОННАЯ ИНСПЕКЦИЯ АРХАНГЕЛЬСКОЙ ОБЛАСТИ</t>
  </si>
  <si>
    <t>1 16 07000 00 0000 140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</si>
  <si>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</si>
  <si>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</si>
  <si>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</si>
  <si>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</si>
  <si>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</si>
  <si>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</si>
  <si>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</si>
  <si>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</si>
  <si>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</si>
  <si>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</si>
  <si>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</si>
  <si>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</si>
  <si>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</si>
  <si>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</si>
  <si>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</si>
  <si>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</si>
  <si>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</si>
  <si>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</si>
  <si>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</si>
  <si>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</si>
  <si>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</si>
  <si>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</si>
  <si>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</si>
  <si>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</si>
  <si>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</si>
  <si>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</si>
  <si>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</si>
  <si>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</si>
  <si>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</si>
  <si>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</si>
  <si>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перевозки опасных грузов)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</si>
  <si>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</si>
  <si>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</si>
  <si>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</si>
  <si>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</si>
  <si>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срока постановки на учет в налоговом органе)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</si>
  <si>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</si>
  <si>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</si>
  <si>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</si>
  <si>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</si>
  <si>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</si>
  <si>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</si>
  <si>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</si>
  <si>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</si>
  <si>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</si>
  <si>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</si>
  <si>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</si>
  <si>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УТВЕРЖДЕН</t>
  </si>
  <si>
    <t>постановлением Администрации</t>
  </si>
  <si>
    <t>"Город Архангельск"</t>
  </si>
  <si>
    <t xml:space="preserve">ОТЧЕТ 
</t>
  </si>
  <si>
    <t>об исполнении городского бюджета</t>
  </si>
  <si>
    <t>МИНИСТЕРСТВО ОБРАЗОВАНИЯ АРХАНГЕЛЬСКОЙ ОБЛАСТИ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</si>
  <si>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</si>
  <si>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</si>
  <si>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</si>
  <si>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</si>
  <si>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1 05 01011 01 1000 110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</si>
  <si>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</si>
  <si>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</si>
  <si>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</si>
  <si>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</si>
  <si>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1 05 01011 01 2100 110</t>
  </si>
  <si>
    <t>1 05 01011 01 3000 110</t>
  </si>
  <si>
    <t>1 05 01011 01 4000 110</t>
  </si>
  <si>
    <t>1 05 01012 01 1000 110</t>
  </si>
  <si>
    <t>1 05 01012 01 0000 110</t>
  </si>
  <si>
    <t>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</si>
  <si>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</si>
  <si>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1 05 01012 01 2100 110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</si>
  <si>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</si>
  <si>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</si>
  <si>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</si>
  <si>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</si>
  <si>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1 05 01021 01 1000 110</t>
  </si>
  <si>
    <t>1 05 01021 01 2100 110</t>
  </si>
  <si>
    <t>1 05 01021 01 3000 110</t>
  </si>
  <si>
    <t>1 05 01021 01 4000 110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</si>
  <si>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</si>
  <si>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</si>
  <si>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</si>
  <si>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1 05 01022 01 2100 110</t>
  </si>
  <si>
    <t>1 05 01050 01 0000 110</t>
  </si>
  <si>
    <t>1 05 01050 01 1000 110</t>
  </si>
  <si>
    <t>1 05 01050 01 2100 110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</si>
  <si>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</si>
  <si>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</si>
  <si>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</si>
  <si>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</si>
  <si>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</si>
  <si>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</si>
  <si>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</si>
  <si>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</si>
  <si>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</si>
  <si>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</si>
  <si>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</si>
  <si>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</si>
  <si>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</si>
  <si>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</si>
  <si>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</si>
  <si>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1 08 03010 01 1050 110</t>
  </si>
  <si>
    <t>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</si>
  <si>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</si>
  <si>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</si>
  <si>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1 16 01193 01 0009 140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</si>
  <si>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</si>
  <si>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</si>
  <si>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</si>
  <si>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</si>
  <si>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</si>
  <si>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</si>
  <si>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</si>
  <si>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</si>
  <si>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</si>
  <si>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2 02 25511 04 0000 150</t>
  </si>
  <si>
    <t>Субсидии бюджетам городских округов на проведение комплексных кадастровых работ</t>
  </si>
  <si>
    <t>Субсидии бюджетам на проведение комплексных кадастровых работ</t>
  </si>
  <si>
    <t>2 02 25511 00 0000 150</t>
  </si>
  <si>
    <t>2 02 25519 04 0000 150</t>
  </si>
  <si>
    <t>Субсидии бюджетам городских округов на поддержку отрасли культуры</t>
  </si>
  <si>
    <t>Субсидии бюджетам на поддержку отрасли культуры</t>
  </si>
  <si>
    <t>2 02 25519 00 0000 150</t>
  </si>
  <si>
    <t>СЕВЕРОМОРСКОЕ МЕЖРЕГИОНАЛЬНОЕ УПРАВЛЕНИЕ ФЕДЕРАЛЬНОЙ СЛУЖБЫ ПО ВЕТЕРИНАРНОМУ И ФИТОСАНИТАРНОМУ НАДЗОРУ</t>
  </si>
  <si>
    <t>1 01 02080 01 2100 110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</si>
  <si>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</si>
  <si>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1 05 01012 01 3000 110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</si>
  <si>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</si>
  <si>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1 05 01022 01 3000 110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</si>
  <si>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</si>
  <si>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1 05 01050 01 3000 110</t>
  </si>
  <si>
    <t>Минимальный налог, зачисляемый в бюджеты субъектов Российской Федерации (за налоговые периоды, истекшие до 1 января 2016 года) (суммы денежных взысканий (штрафов) по соответствующему платежу согласно законодательству Российской Федерации)</t>
  </si>
  <si>
    <t>городского округа</t>
  </si>
  <si>
    <t>1 11 05410 04 0000 120</t>
  </si>
  <si>
    <t>1 11 05420 04 0000 120</t>
  </si>
  <si>
    <t>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</si>
  <si>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</si>
  <si>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</si>
  <si>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</si>
  <si>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</si>
  <si>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1 11 05420 00 0000 120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</si>
  <si>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</si>
  <si>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</si>
  <si>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2 19 25228 04 0000 150</t>
  </si>
  <si>
    <t>Возврат остатков субсидий на оснащение объектов спортивной инфраструктуры спортивно-технологическим оборудованием из бюджетов городских округов</t>
  </si>
  <si>
    <t>Возврат остатков субсидий на стимулирование программ развития жилищного строительства субъектов Российской Федерации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</si>
  <si>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</si>
  <si>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1 09 01020 04 2200 110</t>
  </si>
  <si>
    <t>Налог на прибыль организаций, зачислявшийся до 1 января 2005 года в местные бюджеты, мобилизуемый на территориях городских округов (проценты по соответствующему платежу)</t>
  </si>
  <si>
    <t>306</t>
  </si>
  <si>
    <t>АГЕНТСТВО ПО ТАРИФАМ И ЦЕНАМ АРХАНГЕЛЬСКОЙ ОБЛАСТИ</t>
  </si>
  <si>
    <t>1 16 01053 01 0063 140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</si>
  <si>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</si>
  <si>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1 16 01203 01 0010 140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</si>
  <si>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</si>
  <si>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</si>
  <si>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</si>
  <si>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АДМИНИСТРАЦИЯ ГОРОДСКОГО ОКРУГА "ГОРОД АРХАНГЕЛЬСК"</t>
  </si>
  <si>
    <t>АДМИНИСТРАЦИЯ ЛОМОНОСОВСКОГО ТЕРРИТОРИАЛЬНОГО ОКРУГА АДМИНИСТРАЦИИ ГОРОДСКОГО ОКРУГА "ГОРОД АРХАНГЕЛЬСК"</t>
  </si>
  <si>
    <t>АДМИНИСТРАЦИЯ ТЕРРИТОРИАЛЬНОГО ОКРУГА ВАРАВИНО-ФАКТОРИЯ АДМИНИСТРАЦИИ ГОРОДСКОГО ОКРУГА "ГОРОД АРХАНГЕЛЬСК"</t>
  </si>
  <si>
    <t xml:space="preserve">АДМИНИСТРАЦИЯ МАЙМАКСАНСКОГО ТЕРРИТОРИАЛЬНОГО ОКРУГА АДМИНИСТРАЦИИ ГОРОДСКОГО ОКРУГА "ГОРОД АРХАНГЕЛЬСК" </t>
  </si>
  <si>
    <t xml:space="preserve">АДМИНИСТРАЦИЯ ТЕРРИТОРИАЛЬНОГО ОКРУГА МАЙСКАЯ ГОРКА АДМИНИСТРАЦИИ ГОРОДСКОГО ОКРУГА "ГОРОД АРХАНГЕЛЬСК" </t>
  </si>
  <si>
    <t xml:space="preserve">АДМИНИСТРАЦИЯ ОКТЯБРЬСКОГО ТЕРРИТОРИАЛЬНОГО ОКРУГА АДМИНИСТРАЦИИ ГОРОДСКОГО ОКРУГА "ГОРОД АРХАНГЕЛЬСК" </t>
  </si>
  <si>
    <t xml:space="preserve">АДМИНИСТРАЦИЯ ИСАКОГОРСКОГО И ЦИГЛОМЕНСКОГО ТЕРРИТОРИАЛЬНЫХ ОКРУГОВ АДМИНИСТРАЦИИ ГОРОДСКОГО ОКРУГА "ГОРОД АРХАНГЕЛЬСК" </t>
  </si>
  <si>
    <t xml:space="preserve">АДМИНИСТРАЦИЯ СОЛОМБАЛЬСКОГО ТЕРРИТОРИАЛЬНОГО ОКРУГА АДМИНИСТРАЦИИ ГОРОДСКОГО ОКРУГА "ГОРОД АРХАНГЕЛЬСК" </t>
  </si>
  <si>
    <t>АДМИНИСТРАЦИЯ СЕВЕРНОГО ТЕРРИТОРИАЛЬНОГО ОКРУГА АДМИНИСТРАЦИИ ГОРОДСКОГО ОКРУГА "ГОРОД АРХАНГЕЛЬСК"</t>
  </si>
  <si>
    <t xml:space="preserve">ДЕПАРТАМЕНТ ФИНАНСОВ АДМИНИСТРАЦИИ ГОРОДСКОГО ОКРУГА "ГОРОД АРХАНГЕЛЬСК" </t>
  </si>
  <si>
    <t xml:space="preserve">ДЕПАРТАМЕНТ МУНИЦИПАЛЬНОГО ИМУЩЕСТВА АДМИНИСТРАЦИИ ГОРОДСКОГО ОКРУГА "ГОРОД АРХАНГЕЛЬСК" </t>
  </si>
  <si>
    <t xml:space="preserve">ДЕПАРТАМЕНТ ОБРАЗОВАНИЯ АДМИНИСТРАЦИИ ГОРОДСКОГО ОКРУГА "ГОРОД АРХАНГЕЛЬСК" </t>
  </si>
  <si>
    <t xml:space="preserve">УПРАВЛЕНИЕ ПО ВОПРОСАМ СЕМЬИ, ОПЕКИ И ПОПЕЧИТЕЛЬСТВА АДМИНИСТРАЦИИ ГОРОДСКОГО ОКРУГА "ГОРОД АРХАНГЕЛЬСК" </t>
  </si>
  <si>
    <t xml:space="preserve">УПРАВЛЕНИЕ ПО ФИЗИЧЕСКОЙ КУЛЬТУРЕ И СПОРТУ АДМИНИСТРАЦИИ ГОРОДСКОГО ОКРУГА "ГОРОД АРХАНГЕЛЬСК" </t>
  </si>
  <si>
    <t>КОНТРОЛЬНО-СЧЕТНАЯ ПАЛАТА ГОРОДСКОГО ОКРУГА "ГОРОД АРХАНГЕЛЬСК"</t>
  </si>
  <si>
    <t xml:space="preserve">ДЕПАРТАМЕНТ ГОРОДСКОГО ХОЗЯЙСТВА АДМИНИСТРАЦИИ ГОРОДСКОГО ОКРУГА "ГОРОД АРХАНГЕЛЬСК" </t>
  </si>
  <si>
    <t xml:space="preserve">ДЕПАРТАМЕНТ ТРАНСПОРТА, СТРОИТЕЛЬСТВА И ГОРОДСКОЙ ИНФРАСТРУКТУРЫ АДМИНИСТРАЦИИ ГОРОДСКОГО ОКРУГА "ГОРОД АРХАНГЕЛЬСК" 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</si>
  <si>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</si>
  <si>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</si>
  <si>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</si>
  <si>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1 01 02080 01 4000 110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</si>
  <si>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(прочие поступления)</t>
  </si>
  <si>
    <t>1 16 01123 01 0001 140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</si>
  <si>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дорожного движения, правил эксплуатации транспортного средства)</t>
  </si>
  <si>
    <t>1 16 01053 01 0631 140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</si>
  <si>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требований законодательства, предусматривающих выдачу специальных разрешений на движение по автомобильным дорогам тяжеловесного и (или) крупногабаритного транспортного средства)</t>
  </si>
  <si>
    <t>1 16 02010 02 5000 140</t>
  </si>
  <si>
    <t>1 16 02010 02 6000 140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</si>
  <si>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(налагаемые административными комиссиями, зачисляемые в местные бюджеты по нормативу 100 процентов)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</si>
  <si>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(зачисляемые в местный бюджет по нормативу 100 процентов, за исключением административных штрафов, налагаемых административными комиссиями)</t>
  </si>
  <si>
    <t>Возврат прочих остатков субсидий, субвенций 
и иных межбюджетных трансфертов, имеющих целевое назначение, прошлых лет из бюджетов городских округов</t>
  </si>
  <si>
    <t>2 18 04010 04 0001 150</t>
  </si>
  <si>
    <t>2 18 04010 04 0002 150</t>
  </si>
  <si>
    <t>Доходы бюджетов городских округов от возврата бюджетными учреждениями остатков субсидий прошлых лет (средства городского бюджета)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</si>
  <si>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</si>
  <si>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2 18 04020 04 0002 150</t>
  </si>
  <si>
    <t>Доходы бюджетов городских округов от возврата автономными учреждениями остатков субсидий прошлых лет (средства федерального и областного бюджетов)</t>
  </si>
  <si>
    <t>2 18 04020 04 0001 150</t>
  </si>
  <si>
    <t>Доходы бюджетов городских округов от возврата автономными учреждениями остатков субсидий прошлых лет (средства городского бюджета)</t>
  </si>
  <si>
    <t>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</si>
  <si>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</si>
  <si>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УПРАВЛЕНИЕ КУЛЬТУРЫ АДМИНИСТРАЦИИ ГОРОДСКОГО ОКРУГА "ГОРОД АРХАНГЕЛЬСК" </t>
  </si>
  <si>
    <t>Доходы бюджетов городских округов от возврата иными организациями остатков субсидий прошлых лет (средства городского бюджета)</t>
  </si>
  <si>
    <t>2 18 04030 04 0001 150</t>
  </si>
  <si>
    <t>2 18 04030 04 0002 150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</si>
  <si>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</si>
  <si>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</si>
  <si>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</si>
  <si>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за I квартал 2022 года</t>
  </si>
  <si>
    <t>1. Отчет об исполнении доходов городского бюджета за I квартал 2022 года</t>
  </si>
  <si>
    <t>Всего</t>
  </si>
  <si>
    <t>от 25 апреля 2022 г. № 776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</si>
</sst>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0.0"/>
    <numFmt numFmtId="179" formatCode="[$€-2]\ ###,000_);[Red]\([$€-2]\ ###,000\)"/>
  </numFmts>
  <fonts count="6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0"/>
      <name val="MS Sans Serif"/>
      <family val="2"/>
    </font>
    <font>
      <sz val="12"/>
      <name val="Times New Roman Cyr"/>
      <family val="0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u val="single"/>
      <sz val="10"/>
      <color rgb="FF000000"/>
      <name val="Arial Cyr"/>
      <family val="0"/>
    </font>
    <font>
      <b/>
      <sz val="14"/>
      <color rgb="FF000000"/>
      <name val="Arial Cyr"/>
      <family val="0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>
        <color rgb="FF000000"/>
      </left>
      <right style="hair"/>
      <top style="hair"/>
      <bottom style="hair"/>
    </border>
    <border>
      <left style="thin">
        <color rgb="FF000000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5" fillId="0" borderId="0">
      <alignment/>
      <protection/>
    </xf>
    <xf numFmtId="0" fontId="42" fillId="20" borderId="0">
      <alignment/>
      <protection/>
    </xf>
    <xf numFmtId="0" fontId="42" fillId="20" borderId="0">
      <alignment/>
      <protection/>
    </xf>
    <xf numFmtId="0" fontId="43" fillId="0" borderId="0">
      <alignment horizontal="left" vertical="center" wrapText="1"/>
      <protection/>
    </xf>
    <xf numFmtId="0" fontId="44" fillId="0" borderId="0">
      <alignment horizontal="center" vertical="center" shrinkToFit="1"/>
      <protection/>
    </xf>
    <xf numFmtId="0" fontId="45" fillId="0" borderId="1">
      <alignment/>
      <protection/>
    </xf>
    <xf numFmtId="0" fontId="45" fillId="0" borderId="2">
      <alignment horizontal="center" vertical="center" shrinkToFit="1"/>
      <protection/>
    </xf>
    <xf numFmtId="0" fontId="45" fillId="0" borderId="3">
      <alignment/>
      <protection/>
    </xf>
    <xf numFmtId="0" fontId="45" fillId="0" borderId="0">
      <alignment/>
      <protection/>
    </xf>
    <xf numFmtId="0" fontId="45" fillId="0" borderId="0">
      <alignment horizontal="left" vertical="top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45" fillId="0" borderId="4">
      <alignment horizontal="center" vertical="center" shrinkToFit="1"/>
      <protection/>
    </xf>
    <xf numFmtId="0" fontId="45" fillId="0" borderId="5">
      <alignment horizontal="center" vertical="center" wrapText="1"/>
      <protection/>
    </xf>
    <xf numFmtId="0" fontId="46" fillId="0" borderId="6">
      <alignment horizontal="center" vertical="center"/>
      <protection/>
    </xf>
    <xf numFmtId="0" fontId="45" fillId="0" borderId="7">
      <alignment/>
      <protection/>
    </xf>
    <xf numFmtId="0" fontId="47" fillId="0" borderId="8">
      <alignment horizontal="left" wrapText="1" indent="2"/>
      <protection/>
    </xf>
    <xf numFmtId="0" fontId="45" fillId="0" borderId="6">
      <alignment horizontal="center" vertical="center" shrinkToFit="1"/>
      <protection/>
    </xf>
    <xf numFmtId="49" fontId="45" fillId="0" borderId="5">
      <alignment horizontal="center" vertical="center" wrapText="1"/>
      <protection/>
    </xf>
    <xf numFmtId="0" fontId="45" fillId="0" borderId="9">
      <alignment horizontal="center" vertical="center" wrapText="1"/>
      <protection/>
    </xf>
    <xf numFmtId="4" fontId="46" fillId="21" borderId="6">
      <alignment horizontal="right" vertical="top" shrinkToFit="1"/>
      <protection/>
    </xf>
    <xf numFmtId="0" fontId="45" fillId="22" borderId="10">
      <alignment horizontal="center" vertical="center" wrapText="1"/>
      <protection/>
    </xf>
    <xf numFmtId="49" fontId="48" fillId="0" borderId="6">
      <alignment vertical="top" wrapText="1"/>
      <protection/>
    </xf>
    <xf numFmtId="49" fontId="45" fillId="23" borderId="11">
      <alignment horizontal="center" vertical="top" shrinkToFit="1"/>
      <protection/>
    </xf>
    <xf numFmtId="49" fontId="45" fillId="0" borderId="11">
      <alignment horizontal="center" vertical="top" shrinkToFit="1"/>
      <protection/>
    </xf>
    <xf numFmtId="49" fontId="45" fillId="0" borderId="12">
      <alignment horizontal="center" vertical="top" shrinkToFit="1"/>
      <protection/>
    </xf>
    <xf numFmtId="49" fontId="45" fillId="23" borderId="12">
      <alignment horizontal="center" vertical="top" shrinkToFit="1"/>
      <protection/>
    </xf>
    <xf numFmtId="49" fontId="45" fillId="0" borderId="13">
      <alignment horizontal="center" vertical="top" shrinkToFit="1"/>
      <protection/>
    </xf>
    <xf numFmtId="49" fontId="45" fillId="23" borderId="13">
      <alignment horizontal="center" vertical="top" shrinkToFit="1"/>
      <protection/>
    </xf>
    <xf numFmtId="4" fontId="46" fillId="0" borderId="6">
      <alignment horizontal="right" vertical="top" shrinkToFit="1"/>
      <protection/>
    </xf>
    <xf numFmtId="4" fontId="46" fillId="22" borderId="6">
      <alignment horizontal="right" vertical="top" shrinkToFit="1"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9" fillId="30" borderId="14" applyNumberFormat="0" applyAlignment="0" applyProtection="0"/>
    <xf numFmtId="0" fontId="50" fillId="31" borderId="15" applyNumberFormat="0" applyAlignment="0" applyProtection="0"/>
    <xf numFmtId="0" fontId="51" fillId="31" borderId="14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32" borderId="20" applyNumberFormat="0" applyAlignment="0" applyProtection="0"/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0" fillId="34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6" borderId="21" applyNumberFormat="0" applyFont="0" applyAlignment="0" applyProtection="0"/>
    <xf numFmtId="0" fontId="40" fillId="36" borderId="21" applyNumberFormat="0" applyFont="0" applyAlignment="0" applyProtection="0"/>
    <xf numFmtId="9" fontId="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37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3" fontId="1" fillId="0" borderId="23" xfId="0" applyNumberFormat="1" applyFont="1" applyFill="1" applyBorder="1" applyAlignment="1">
      <alignment horizontal="right" wrapText="1"/>
    </xf>
    <xf numFmtId="49" fontId="1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5" xfId="100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23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0" fontId="1" fillId="0" borderId="25" xfId="100" applyFont="1" applyFill="1" applyBorder="1" applyAlignment="1">
      <alignment horizontal="center"/>
      <protection/>
    </xf>
    <xf numFmtId="0" fontId="1" fillId="0" borderId="27" xfId="100" applyFont="1" applyFill="1" applyBorder="1" applyAlignment="1">
      <alignment vertical="top" wrapText="1"/>
      <protection/>
    </xf>
    <xf numFmtId="0" fontId="1" fillId="0" borderId="27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center" shrinkToFit="1"/>
    </xf>
    <xf numFmtId="0" fontId="1" fillId="0" borderId="29" xfId="0" applyFont="1" applyFill="1" applyBorder="1" applyAlignment="1">
      <alignment horizontal="center" wrapText="1"/>
    </xf>
    <xf numFmtId="0" fontId="9" fillId="0" borderId="27" xfId="0" applyNumberFormat="1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177" fontId="1" fillId="0" borderId="25" xfId="0" applyNumberFormat="1" applyFont="1" applyFill="1" applyBorder="1" applyAlignment="1">
      <alignment horizontal="right" wrapText="1"/>
    </xf>
    <xf numFmtId="177" fontId="1" fillId="0" borderId="25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 wrapText="1"/>
    </xf>
    <xf numFmtId="177" fontId="3" fillId="0" borderId="23" xfId="0" applyNumberFormat="1" applyFont="1" applyFill="1" applyBorder="1" applyAlignment="1">
      <alignment wrapText="1"/>
    </xf>
    <xf numFmtId="177" fontId="1" fillId="0" borderId="25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wrapText="1"/>
    </xf>
    <xf numFmtId="177" fontId="3" fillId="0" borderId="31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wrapText="1"/>
    </xf>
    <xf numFmtId="0" fontId="1" fillId="0" borderId="27" xfId="0" applyNumberFormat="1" applyFont="1" applyFill="1" applyBorder="1" applyAlignment="1">
      <alignment horizontal="left" vertical="top" wrapText="1"/>
    </xf>
    <xf numFmtId="49" fontId="1" fillId="0" borderId="28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9" fontId="1" fillId="0" borderId="33" xfId="100" applyNumberFormat="1" applyFont="1" applyFill="1" applyBorder="1" applyAlignment="1">
      <alignment horizontal="center" wrapText="1"/>
      <protection/>
    </xf>
    <xf numFmtId="0" fontId="3" fillId="0" borderId="3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 wrapText="1"/>
    </xf>
    <xf numFmtId="0" fontId="6" fillId="0" borderId="27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/>
    </xf>
    <xf numFmtId="177" fontId="1" fillId="0" borderId="25" xfId="0" applyNumberFormat="1" applyFont="1" applyFill="1" applyBorder="1" applyAlignment="1">
      <alignment horizontal="right" wrapText="1"/>
    </xf>
    <xf numFmtId="0" fontId="1" fillId="0" borderId="34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177" fontId="1" fillId="0" borderId="23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 wrapText="1"/>
    </xf>
    <xf numFmtId="177" fontId="1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 wrapText="1"/>
    </xf>
    <xf numFmtId="177" fontId="0" fillId="0" borderId="0" xfId="0" applyNumberFormat="1" applyFont="1" applyFill="1" applyAlignment="1">
      <alignment/>
    </xf>
    <xf numFmtId="0" fontId="9" fillId="0" borderId="27" xfId="0" applyFont="1" applyFill="1" applyBorder="1" applyAlignment="1">
      <alignment horizontal="left" vertical="top" wrapText="1" indent="2" shrinkToFit="1"/>
    </xf>
    <xf numFmtId="0" fontId="0" fillId="0" borderId="0" xfId="0" applyFont="1" applyFill="1" applyAlignment="1">
      <alignment horizontal="center"/>
    </xf>
    <xf numFmtId="49" fontId="9" fillId="0" borderId="25" xfId="0" applyNumberFormat="1" applyFont="1" applyFill="1" applyBorder="1" applyAlignment="1">
      <alignment horizontal="center" shrinkToFit="1"/>
    </xf>
    <xf numFmtId="49" fontId="1" fillId="0" borderId="24" xfId="0" applyNumberFormat="1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left" vertical="top" wrapText="1" shrinkToFit="1"/>
    </xf>
    <xf numFmtId="49" fontId="9" fillId="0" borderId="36" xfId="0" applyNumberFormat="1" applyFont="1" applyFill="1" applyBorder="1" applyAlignment="1">
      <alignment horizontal="center" shrinkToFit="1"/>
    </xf>
    <xf numFmtId="49" fontId="3" fillId="0" borderId="25" xfId="0" applyNumberFormat="1" applyFont="1" applyFill="1" applyBorder="1" applyAlignment="1">
      <alignment horizontal="center" wrapText="1"/>
    </xf>
    <xf numFmtId="0" fontId="1" fillId="0" borderId="37" xfId="0" applyFont="1" applyFill="1" applyBorder="1" applyAlignment="1">
      <alignment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49" fontId="11" fillId="0" borderId="25" xfId="0" applyNumberFormat="1" applyFont="1" applyFill="1" applyBorder="1" applyAlignment="1">
      <alignment horizontal="center" shrinkToFit="1"/>
    </xf>
    <xf numFmtId="0" fontId="12" fillId="0" borderId="27" xfId="0" applyNumberFormat="1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177" fontId="3" fillId="0" borderId="25" xfId="0" applyNumberFormat="1" applyFont="1" applyFill="1" applyBorder="1" applyAlignment="1">
      <alignment horizontal="right" wrapText="1"/>
    </xf>
    <xf numFmtId="177" fontId="3" fillId="0" borderId="40" xfId="0" applyNumberFormat="1" applyFont="1" applyFill="1" applyBorder="1" applyAlignment="1">
      <alignment horizontal="right" wrapText="1"/>
    </xf>
    <xf numFmtId="0" fontId="64" fillId="0" borderId="41" xfId="63" applyNumberFormat="1" applyFont="1" applyFill="1" applyBorder="1" applyAlignment="1" applyProtection="1">
      <alignment vertical="top" wrapText="1"/>
      <protection/>
    </xf>
    <xf numFmtId="49" fontId="1" fillId="0" borderId="28" xfId="0" applyNumberFormat="1" applyFont="1" applyFill="1" applyBorder="1" applyAlignment="1">
      <alignment horizontal="center"/>
    </xf>
    <xf numFmtId="0" fontId="64" fillId="0" borderId="42" xfId="63" applyNumberFormat="1" applyFont="1" applyFill="1" applyBorder="1" applyAlignment="1" applyProtection="1">
      <alignment vertical="top" wrapText="1"/>
      <protection/>
    </xf>
    <xf numFmtId="0" fontId="9" fillId="0" borderId="37" xfId="0" applyNumberFormat="1" applyFont="1" applyFill="1" applyBorder="1" applyAlignment="1">
      <alignment vertical="top" wrapText="1"/>
    </xf>
    <xf numFmtId="49" fontId="1" fillId="0" borderId="25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 wrapText="1"/>
    </xf>
    <xf numFmtId="177" fontId="3" fillId="0" borderId="35" xfId="0" applyNumberFormat="1" applyFont="1" applyFill="1" applyBorder="1" applyAlignment="1">
      <alignment/>
    </xf>
    <xf numFmtId="0" fontId="1" fillId="0" borderId="38" xfId="0" applyFont="1" applyFill="1" applyBorder="1" applyAlignment="1">
      <alignment vertical="top" wrapText="1"/>
    </xf>
    <xf numFmtId="49" fontId="1" fillId="0" borderId="44" xfId="0" applyNumberFormat="1" applyFont="1" applyFill="1" applyBorder="1" applyAlignment="1">
      <alignment horizontal="center" wrapText="1"/>
    </xf>
    <xf numFmtId="49" fontId="3" fillId="0" borderId="45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0" fontId="6" fillId="0" borderId="46" xfId="0" applyFont="1" applyFill="1" applyBorder="1" applyAlignment="1">
      <alignment vertical="top" wrapText="1"/>
    </xf>
    <xf numFmtId="49" fontId="1" fillId="0" borderId="47" xfId="0" applyNumberFormat="1" applyFont="1" applyFill="1" applyBorder="1" applyAlignment="1">
      <alignment horizontal="center" wrapText="1"/>
    </xf>
    <xf numFmtId="177" fontId="3" fillId="0" borderId="48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left" vertical="top" wrapText="1"/>
    </xf>
    <xf numFmtId="49" fontId="3" fillId="0" borderId="54" xfId="0" applyNumberFormat="1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64" fillId="0" borderId="39" xfId="63" applyNumberFormat="1" applyFont="1" applyFill="1" applyBorder="1" applyAlignment="1" applyProtection="1">
      <alignment vertical="top" wrapText="1"/>
      <protection/>
    </xf>
    <xf numFmtId="49" fontId="3" fillId="0" borderId="24" xfId="0" applyNumberFormat="1" applyFont="1" applyFill="1" applyBorder="1" applyAlignment="1">
      <alignment horizontal="center" wrapText="1"/>
    </xf>
    <xf numFmtId="0" fontId="6" fillId="0" borderId="3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/>
    </xf>
    <xf numFmtId="177" fontId="1" fillId="0" borderId="25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2" fillId="0" borderId="5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59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style0 2" xfId="44"/>
    <cellStyle name="td" xfId="45"/>
    <cellStyle name="td 2" xfId="46"/>
    <cellStyle name="tr" xfId="47"/>
    <cellStyle name="xl21" xfId="48"/>
    <cellStyle name="xl21 2" xfId="49"/>
    <cellStyle name="xl22" xfId="50"/>
    <cellStyle name="xl23" xfId="51"/>
    <cellStyle name="xl24" xfId="52"/>
    <cellStyle name="xl25" xfId="53"/>
    <cellStyle name="xl26" xfId="54"/>
    <cellStyle name="xl27" xfId="55"/>
    <cellStyle name="xl28" xfId="56"/>
    <cellStyle name="xl29" xfId="57"/>
    <cellStyle name="xl29 2" xfId="58"/>
    <cellStyle name="xl30" xfId="59"/>
    <cellStyle name="xl31" xfId="60"/>
    <cellStyle name="xl32" xfId="61"/>
    <cellStyle name="xl33" xfId="62"/>
    <cellStyle name="xl34" xfId="63"/>
    <cellStyle name="xl34 2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 3" xfId="99"/>
    <cellStyle name="Обычный_Лист1" xfId="100"/>
    <cellStyle name="Followed Hyperlink" xfId="101"/>
    <cellStyle name="Плохой" xfId="102"/>
    <cellStyle name="Пояснение" xfId="103"/>
    <cellStyle name="Примечание" xfId="104"/>
    <cellStyle name="Примечание 2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Финансовый 2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5"/>
  <sheetViews>
    <sheetView tabSelected="1" zoomScalePageLayoutView="25" workbookViewId="0" topLeftCell="A1">
      <selection activeCell="A7" sqref="A7:D7"/>
    </sheetView>
  </sheetViews>
  <sheetFormatPr defaultColWidth="9.125" defaultRowHeight="12.75"/>
  <cols>
    <col min="1" max="1" width="60.625" style="71" customWidth="1"/>
    <col min="2" max="2" width="7.625" style="84" customWidth="1"/>
    <col min="3" max="3" width="23.625" style="71" customWidth="1"/>
    <col min="4" max="4" width="13.625" style="71" customWidth="1"/>
    <col min="5" max="5" width="2.50390625" style="71" customWidth="1"/>
    <col min="6" max="7" width="9.125" style="71" customWidth="1"/>
    <col min="8" max="8" width="16.375" style="71" customWidth="1"/>
    <col min="9" max="9" width="10.625" style="71" bestFit="1" customWidth="1"/>
    <col min="10" max="16384" width="9.125" style="71" customWidth="1"/>
  </cols>
  <sheetData>
    <row r="1" spans="1:4" ht="16.5" customHeight="1">
      <c r="A1" s="126"/>
      <c r="B1" s="13"/>
      <c r="C1" s="140" t="s">
        <v>830</v>
      </c>
      <c r="D1" s="144"/>
    </row>
    <row r="2" spans="1:4" ht="16.5" customHeight="1">
      <c r="A2" s="136"/>
      <c r="B2" s="13"/>
      <c r="C2" s="138" t="s">
        <v>831</v>
      </c>
      <c r="D2" s="139"/>
    </row>
    <row r="3" spans="1:4" ht="16.5" customHeight="1">
      <c r="A3" s="136"/>
      <c r="B3" s="13"/>
      <c r="C3" s="140" t="s">
        <v>914</v>
      </c>
      <c r="D3" s="141"/>
    </row>
    <row r="4" spans="1:4" ht="16.5" customHeight="1">
      <c r="A4" s="136"/>
      <c r="B4" s="13"/>
      <c r="C4" s="140" t="s">
        <v>832</v>
      </c>
      <c r="D4" s="141"/>
    </row>
    <row r="5" spans="1:4" ht="16.5" customHeight="1">
      <c r="A5" s="136"/>
      <c r="B5" s="13"/>
      <c r="C5" s="140" t="s">
        <v>990</v>
      </c>
      <c r="D5" s="141"/>
    </row>
    <row r="6" spans="1:4" ht="16.5" customHeight="1">
      <c r="A6" s="145"/>
      <c r="B6" s="145"/>
      <c r="C6" s="145"/>
      <c r="D6" s="146"/>
    </row>
    <row r="7" spans="1:4" ht="16.5" customHeight="1">
      <c r="A7" s="142" t="s">
        <v>833</v>
      </c>
      <c r="B7" s="143"/>
      <c r="C7" s="143"/>
      <c r="D7" s="143"/>
    </row>
    <row r="8" spans="1:4" ht="16.5" customHeight="1">
      <c r="A8" s="144" t="s">
        <v>834</v>
      </c>
      <c r="B8" s="147"/>
      <c r="C8" s="147"/>
      <c r="D8" s="147"/>
    </row>
    <row r="9" spans="1:4" ht="16.5" customHeight="1">
      <c r="A9" s="144" t="s">
        <v>987</v>
      </c>
      <c r="B9" s="147"/>
      <c r="C9" s="147"/>
      <c r="D9" s="147"/>
    </row>
    <row r="10" spans="1:4" ht="16.5" customHeight="1">
      <c r="A10" s="136"/>
      <c r="B10" s="13"/>
      <c r="C10" s="136"/>
      <c r="D10" s="136"/>
    </row>
    <row r="11" spans="1:4" ht="16.5" customHeight="1">
      <c r="A11" s="145" t="s">
        <v>988</v>
      </c>
      <c r="B11" s="145"/>
      <c r="C11" s="145"/>
      <c r="D11" s="146"/>
    </row>
    <row r="12" spans="1:4" ht="16.5" customHeight="1">
      <c r="A12" s="145" t="s">
        <v>97</v>
      </c>
      <c r="B12" s="145"/>
      <c r="C12" s="145"/>
      <c r="D12" s="146"/>
    </row>
    <row r="13" spans="1:4" ht="16.5" customHeight="1">
      <c r="A13" s="136"/>
      <c r="B13" s="13"/>
      <c r="C13" s="136"/>
      <c r="D13" s="136"/>
    </row>
    <row r="14" spans="1:5" ht="16.5" customHeight="1">
      <c r="A14" s="148" t="s">
        <v>8</v>
      </c>
      <c r="B14" s="150" t="s">
        <v>111</v>
      </c>
      <c r="C14" s="151"/>
      <c r="D14" s="152" t="s">
        <v>354</v>
      </c>
      <c r="E14" s="117"/>
    </row>
    <row r="15" spans="1:5" ht="66" customHeight="1">
      <c r="A15" s="149"/>
      <c r="B15" s="120" t="s">
        <v>216</v>
      </c>
      <c r="C15" s="124" t="s">
        <v>355</v>
      </c>
      <c r="D15" s="153"/>
      <c r="E15" s="117"/>
    </row>
    <row r="16" spans="1:5" ht="12" customHeight="1">
      <c r="A16" s="118">
        <v>1</v>
      </c>
      <c r="B16" s="125">
        <v>2</v>
      </c>
      <c r="C16" s="119">
        <v>3</v>
      </c>
      <c r="D16" s="135">
        <v>4</v>
      </c>
      <c r="E16" s="1"/>
    </row>
    <row r="17" spans="1:5" ht="40.5" customHeight="1">
      <c r="A17" s="121" t="s">
        <v>187</v>
      </c>
      <c r="B17" s="122" t="s">
        <v>114</v>
      </c>
      <c r="C17" s="123"/>
      <c r="D17" s="97">
        <f>D18</f>
        <v>-3.5</v>
      </c>
      <c r="E17" s="1"/>
    </row>
    <row r="18" spans="1:5" ht="16.5" customHeight="1">
      <c r="A18" s="34" t="s">
        <v>515</v>
      </c>
      <c r="B18" s="57" t="s">
        <v>114</v>
      </c>
      <c r="C18" s="17" t="s">
        <v>516</v>
      </c>
      <c r="D18" s="68">
        <f>D19</f>
        <v>-3.5</v>
      </c>
      <c r="E18" s="1"/>
    </row>
    <row r="19" spans="1:5" ht="78">
      <c r="A19" s="26" t="s">
        <v>517</v>
      </c>
      <c r="B19" s="57" t="s">
        <v>114</v>
      </c>
      <c r="C19" s="17" t="s">
        <v>518</v>
      </c>
      <c r="D19" s="68">
        <f>D20</f>
        <v>-3.5</v>
      </c>
      <c r="E19" s="1"/>
    </row>
    <row r="20" spans="1:5" ht="64.5" customHeight="1">
      <c r="A20" s="29" t="s">
        <v>519</v>
      </c>
      <c r="B20" s="56" t="s">
        <v>114</v>
      </c>
      <c r="C20" s="7" t="s">
        <v>520</v>
      </c>
      <c r="D20" s="42">
        <f>D21</f>
        <v>-3.5</v>
      </c>
      <c r="E20" s="1"/>
    </row>
    <row r="21" spans="1:5" ht="141" customHeight="1">
      <c r="A21" s="29" t="s">
        <v>522</v>
      </c>
      <c r="B21" s="56" t="s">
        <v>114</v>
      </c>
      <c r="C21" s="7" t="s">
        <v>521</v>
      </c>
      <c r="D21" s="42">
        <v>-3.5</v>
      </c>
      <c r="E21" s="1"/>
    </row>
    <row r="22" spans="1:5" ht="12" customHeight="1">
      <c r="A22" s="20"/>
      <c r="B22" s="81"/>
      <c r="C22" s="19"/>
      <c r="D22" s="21"/>
      <c r="E22" s="1"/>
    </row>
    <row r="23" spans="1:5" ht="27.75" customHeight="1">
      <c r="A23" s="63" t="s">
        <v>525</v>
      </c>
      <c r="B23" s="54" t="s">
        <v>9</v>
      </c>
      <c r="C23" s="48"/>
      <c r="D23" s="49">
        <f>D24+D40+D43+D47</f>
        <v>10101.7</v>
      </c>
      <c r="E23" s="1"/>
    </row>
    <row r="24" spans="1:5" ht="15.75" customHeight="1">
      <c r="A24" s="18" t="s">
        <v>83</v>
      </c>
      <c r="B24" s="56" t="s">
        <v>9</v>
      </c>
      <c r="C24" s="7" t="s">
        <v>88</v>
      </c>
      <c r="D24" s="50">
        <f>SUM(D25,D28,D31,D38)</f>
        <v>10101.7</v>
      </c>
      <c r="E24" s="1"/>
    </row>
    <row r="25" spans="1:5" ht="31.5" customHeight="1">
      <c r="A25" s="34" t="s">
        <v>126</v>
      </c>
      <c r="B25" s="56" t="s">
        <v>9</v>
      </c>
      <c r="C25" s="33" t="s">
        <v>129</v>
      </c>
      <c r="D25" s="43">
        <f>SUM(D27+D26)</f>
        <v>3829.7</v>
      </c>
      <c r="E25" s="1"/>
    </row>
    <row r="26" spans="1:5" ht="46.5" hidden="1">
      <c r="A26" s="34" t="s">
        <v>418</v>
      </c>
      <c r="B26" s="56" t="s">
        <v>9</v>
      </c>
      <c r="C26" s="33" t="s">
        <v>409</v>
      </c>
      <c r="D26" s="43"/>
      <c r="E26" s="1"/>
    </row>
    <row r="27" spans="1:5" ht="79.5" customHeight="1">
      <c r="A27" s="34" t="s">
        <v>235</v>
      </c>
      <c r="B27" s="56" t="s">
        <v>9</v>
      </c>
      <c r="C27" s="33" t="s">
        <v>236</v>
      </c>
      <c r="D27" s="43">
        <v>3829.7</v>
      </c>
      <c r="E27" s="1"/>
    </row>
    <row r="28" spans="1:5" ht="17.25" customHeight="1">
      <c r="A28" s="34" t="s">
        <v>127</v>
      </c>
      <c r="B28" s="56" t="s">
        <v>9</v>
      </c>
      <c r="C28" s="33" t="s">
        <v>130</v>
      </c>
      <c r="D28" s="43">
        <f>D29+D30</f>
        <v>1854</v>
      </c>
      <c r="E28" s="1"/>
    </row>
    <row r="29" spans="1:5" ht="31.5" customHeight="1" hidden="1">
      <c r="A29" s="34" t="s">
        <v>466</v>
      </c>
      <c r="B29" s="56" t="s">
        <v>9</v>
      </c>
      <c r="C29" s="33" t="s">
        <v>465</v>
      </c>
      <c r="D29" s="46"/>
      <c r="E29" s="1"/>
    </row>
    <row r="30" spans="1:5" ht="63.75" customHeight="1">
      <c r="A30" s="34" t="s">
        <v>237</v>
      </c>
      <c r="B30" s="56" t="s">
        <v>9</v>
      </c>
      <c r="C30" s="33" t="s">
        <v>238</v>
      </c>
      <c r="D30" s="46">
        <v>1854</v>
      </c>
      <c r="E30" s="1"/>
    </row>
    <row r="31" spans="1:5" ht="15" customHeight="1">
      <c r="A31" s="34" t="s">
        <v>128</v>
      </c>
      <c r="B31" s="56" t="s">
        <v>9</v>
      </c>
      <c r="C31" s="33" t="s">
        <v>131</v>
      </c>
      <c r="D31" s="43">
        <f>SUM(D32,D35)</f>
        <v>4418</v>
      </c>
      <c r="E31" s="1"/>
    </row>
    <row r="32" spans="1:5" ht="15" customHeight="1">
      <c r="A32" s="34" t="s">
        <v>420</v>
      </c>
      <c r="B32" s="56" t="s">
        <v>9</v>
      </c>
      <c r="C32" s="33" t="s">
        <v>419</v>
      </c>
      <c r="D32" s="46">
        <f>D33+D34</f>
        <v>640.3</v>
      </c>
      <c r="E32" s="1"/>
    </row>
    <row r="33" spans="1:5" ht="30.75" hidden="1">
      <c r="A33" s="34" t="s">
        <v>422</v>
      </c>
      <c r="B33" s="56" t="s">
        <v>9</v>
      </c>
      <c r="C33" s="33" t="s">
        <v>421</v>
      </c>
      <c r="D33" s="43"/>
      <c r="E33" s="1"/>
    </row>
    <row r="34" spans="1:5" ht="62.25">
      <c r="A34" s="34" t="s">
        <v>424</v>
      </c>
      <c r="B34" s="56" t="s">
        <v>9</v>
      </c>
      <c r="C34" s="33" t="s">
        <v>423</v>
      </c>
      <c r="D34" s="43">
        <v>640.3</v>
      </c>
      <c r="E34" s="1"/>
    </row>
    <row r="35" spans="1:5" ht="15">
      <c r="A35" s="34" t="s">
        <v>425</v>
      </c>
      <c r="B35" s="56" t="s">
        <v>9</v>
      </c>
      <c r="C35" s="33" t="s">
        <v>426</v>
      </c>
      <c r="D35" s="43">
        <f>D36+D37</f>
        <v>3777.7</v>
      </c>
      <c r="E35" s="1"/>
    </row>
    <row r="36" spans="1:5" ht="30.75" hidden="1">
      <c r="A36" s="34" t="s">
        <v>524</v>
      </c>
      <c r="B36" s="56" t="s">
        <v>9</v>
      </c>
      <c r="C36" s="33" t="s">
        <v>523</v>
      </c>
      <c r="D36" s="43"/>
      <c r="E36" s="1"/>
    </row>
    <row r="37" spans="1:5" ht="62.25">
      <c r="A37" s="34" t="s">
        <v>428</v>
      </c>
      <c r="B37" s="56" t="s">
        <v>9</v>
      </c>
      <c r="C37" s="33" t="s">
        <v>427</v>
      </c>
      <c r="D37" s="43">
        <v>3777.7</v>
      </c>
      <c r="E37" s="1"/>
    </row>
    <row r="38" spans="1:5" ht="46.5" hidden="1">
      <c r="A38" s="34" t="s">
        <v>414</v>
      </c>
      <c r="B38" s="57" t="s">
        <v>9</v>
      </c>
      <c r="C38" s="33" t="s">
        <v>415</v>
      </c>
      <c r="D38" s="50">
        <f>D39</f>
        <v>0</v>
      </c>
      <c r="E38" s="1"/>
    </row>
    <row r="39" spans="1:5" ht="80.25" customHeight="1" hidden="1">
      <c r="A39" s="34" t="s">
        <v>430</v>
      </c>
      <c r="B39" s="57" t="s">
        <v>9</v>
      </c>
      <c r="C39" s="33" t="s">
        <v>429</v>
      </c>
      <c r="D39" s="50">
        <v>0</v>
      </c>
      <c r="E39" s="1"/>
    </row>
    <row r="40" spans="1:5" ht="32.25" customHeight="1" hidden="1">
      <c r="A40" s="29" t="s">
        <v>534</v>
      </c>
      <c r="B40" s="56" t="s">
        <v>9</v>
      </c>
      <c r="C40" s="24" t="s">
        <v>535</v>
      </c>
      <c r="D40" s="68">
        <f>D41</f>
        <v>0</v>
      </c>
      <c r="E40" s="1"/>
    </row>
    <row r="41" spans="1:5" ht="80.25" customHeight="1" hidden="1">
      <c r="A41" s="34" t="s">
        <v>688</v>
      </c>
      <c r="B41" s="56" t="s">
        <v>9</v>
      </c>
      <c r="C41" s="33" t="s">
        <v>532</v>
      </c>
      <c r="D41" s="68">
        <f>D42</f>
        <v>0</v>
      </c>
      <c r="E41" s="1"/>
    </row>
    <row r="42" spans="1:5" ht="93" hidden="1">
      <c r="A42" s="22" t="s">
        <v>689</v>
      </c>
      <c r="B42" s="56" t="s">
        <v>9</v>
      </c>
      <c r="C42" s="7" t="s">
        <v>533</v>
      </c>
      <c r="D42" s="68">
        <v>0</v>
      </c>
      <c r="E42" s="1"/>
    </row>
    <row r="43" spans="1:5" ht="16.5" customHeight="1" hidden="1">
      <c r="A43" s="34" t="s">
        <v>515</v>
      </c>
      <c r="B43" s="56" t="s">
        <v>9</v>
      </c>
      <c r="C43" s="17" t="s">
        <v>516</v>
      </c>
      <c r="D43" s="68">
        <f>D44</f>
        <v>0</v>
      </c>
      <c r="E43" s="1"/>
    </row>
    <row r="44" spans="1:5" ht="78" hidden="1">
      <c r="A44" s="26" t="s">
        <v>517</v>
      </c>
      <c r="B44" s="56" t="s">
        <v>9</v>
      </c>
      <c r="C44" s="17" t="s">
        <v>518</v>
      </c>
      <c r="D44" s="68">
        <f>D45</f>
        <v>0</v>
      </c>
      <c r="E44" s="1"/>
    </row>
    <row r="45" spans="1:5" ht="64.5" customHeight="1" hidden="1">
      <c r="A45" s="29" t="s">
        <v>519</v>
      </c>
      <c r="B45" s="56" t="s">
        <v>9</v>
      </c>
      <c r="C45" s="7" t="s">
        <v>520</v>
      </c>
      <c r="D45" s="42">
        <f>D46</f>
        <v>0</v>
      </c>
      <c r="E45" s="1"/>
    </row>
    <row r="46" spans="1:5" ht="141" customHeight="1" hidden="1">
      <c r="A46" s="29" t="s">
        <v>522</v>
      </c>
      <c r="B46" s="56" t="s">
        <v>9</v>
      </c>
      <c r="C46" s="7" t="s">
        <v>521</v>
      </c>
      <c r="D46" s="42"/>
      <c r="E46" s="1"/>
    </row>
    <row r="47" spans="1:5" ht="15" hidden="1">
      <c r="A47" s="29" t="s">
        <v>638</v>
      </c>
      <c r="B47" s="56" t="s">
        <v>9</v>
      </c>
      <c r="C47" s="7" t="s">
        <v>641</v>
      </c>
      <c r="D47" s="42">
        <f>D48</f>
        <v>0</v>
      </c>
      <c r="E47" s="1"/>
    </row>
    <row r="48" spans="1:5" ht="110.25" customHeight="1" hidden="1">
      <c r="A48" s="29" t="s">
        <v>763</v>
      </c>
      <c r="B48" s="56" t="s">
        <v>9</v>
      </c>
      <c r="C48" s="7" t="s">
        <v>762</v>
      </c>
      <c r="D48" s="42">
        <v>0</v>
      </c>
      <c r="E48" s="1"/>
    </row>
    <row r="49" spans="1:5" ht="15">
      <c r="A49" s="29"/>
      <c r="B49" s="56"/>
      <c r="C49" s="7"/>
      <c r="D49" s="42"/>
      <c r="E49" s="1"/>
    </row>
    <row r="50" spans="1:5" ht="26.25" hidden="1">
      <c r="A50" s="63" t="s">
        <v>780</v>
      </c>
      <c r="B50" s="58" t="s">
        <v>657</v>
      </c>
      <c r="C50" s="7"/>
      <c r="D50" s="96">
        <f>D51</f>
        <v>0</v>
      </c>
      <c r="E50" s="1"/>
    </row>
    <row r="51" spans="1:5" ht="15.75" customHeight="1" hidden="1">
      <c r="A51" s="34" t="s">
        <v>515</v>
      </c>
      <c r="B51" s="56" t="s">
        <v>657</v>
      </c>
      <c r="C51" s="17" t="s">
        <v>516</v>
      </c>
      <c r="D51" s="68">
        <f>D52</f>
        <v>0</v>
      </c>
      <c r="E51" s="1"/>
    </row>
    <row r="52" spans="1:5" ht="78" hidden="1">
      <c r="A52" s="26" t="s">
        <v>517</v>
      </c>
      <c r="B52" s="56" t="s">
        <v>657</v>
      </c>
      <c r="C52" s="17" t="s">
        <v>518</v>
      </c>
      <c r="D52" s="68">
        <f>D53</f>
        <v>0</v>
      </c>
      <c r="E52" s="1"/>
    </row>
    <row r="53" spans="1:5" ht="65.25" customHeight="1" hidden="1">
      <c r="A53" s="29" t="s">
        <v>519</v>
      </c>
      <c r="B53" s="56" t="s">
        <v>657</v>
      </c>
      <c r="C53" s="7" t="s">
        <v>520</v>
      </c>
      <c r="D53" s="42">
        <f>D54</f>
        <v>0</v>
      </c>
      <c r="E53" s="1"/>
    </row>
    <row r="54" spans="1:5" ht="145.5" customHeight="1" hidden="1">
      <c r="A54" s="29" t="s">
        <v>522</v>
      </c>
      <c r="B54" s="56" t="s">
        <v>657</v>
      </c>
      <c r="C54" s="7" t="s">
        <v>521</v>
      </c>
      <c r="D54" s="42"/>
      <c r="E54" s="1"/>
    </row>
    <row r="55" spans="1:5" ht="15" hidden="1">
      <c r="A55" s="29"/>
      <c r="B55" s="56"/>
      <c r="C55" s="7"/>
      <c r="D55" s="42"/>
      <c r="E55" s="1"/>
    </row>
    <row r="56" spans="1:5" ht="15">
      <c r="A56" s="63" t="s">
        <v>835</v>
      </c>
      <c r="B56" s="58" t="s">
        <v>658</v>
      </c>
      <c r="C56" s="7"/>
      <c r="D56" s="45">
        <f>D57</f>
        <v>0</v>
      </c>
      <c r="E56" s="1"/>
    </row>
    <row r="57" spans="1:5" ht="31.5" customHeight="1">
      <c r="A57" s="29" t="s">
        <v>534</v>
      </c>
      <c r="B57" s="57" t="s">
        <v>658</v>
      </c>
      <c r="C57" s="24" t="s">
        <v>535</v>
      </c>
      <c r="D57" s="51">
        <f>D58+D61</f>
        <v>0</v>
      </c>
      <c r="E57" s="1"/>
    </row>
    <row r="58" spans="1:5" ht="62.25">
      <c r="A58" s="29" t="s">
        <v>700</v>
      </c>
      <c r="B58" s="57" t="s">
        <v>658</v>
      </c>
      <c r="C58" s="24" t="s">
        <v>556</v>
      </c>
      <c r="D58" s="51">
        <f>D59</f>
        <v>0</v>
      </c>
      <c r="E58" s="1"/>
    </row>
    <row r="59" spans="1:5" ht="79.5" customHeight="1">
      <c r="A59" s="29" t="s">
        <v>701</v>
      </c>
      <c r="B59" s="57" t="s">
        <v>658</v>
      </c>
      <c r="C59" s="24" t="s">
        <v>557</v>
      </c>
      <c r="D59" s="51">
        <f>D60</f>
        <v>0</v>
      </c>
      <c r="E59" s="1"/>
    </row>
    <row r="60" spans="1:5" ht="93">
      <c r="A60" s="29" t="s">
        <v>799</v>
      </c>
      <c r="B60" s="57" t="s">
        <v>658</v>
      </c>
      <c r="C60" s="24" t="s">
        <v>572</v>
      </c>
      <c r="D60" s="51">
        <v>0</v>
      </c>
      <c r="E60" s="1"/>
    </row>
    <row r="61" spans="1:5" ht="62.25">
      <c r="A61" s="34" t="s">
        <v>690</v>
      </c>
      <c r="B61" s="57" t="s">
        <v>658</v>
      </c>
      <c r="C61" s="33" t="s">
        <v>546</v>
      </c>
      <c r="D61" s="51">
        <f>D62</f>
        <v>0</v>
      </c>
      <c r="E61" s="1"/>
    </row>
    <row r="62" spans="1:5" ht="81" customHeight="1">
      <c r="A62" s="34" t="s">
        <v>691</v>
      </c>
      <c r="B62" s="57" t="s">
        <v>658</v>
      </c>
      <c r="C62" s="33" t="s">
        <v>547</v>
      </c>
      <c r="D62" s="51">
        <f>D63+D64</f>
        <v>0</v>
      </c>
      <c r="E62" s="1"/>
    </row>
    <row r="63" spans="1:5" ht="110.25" customHeight="1">
      <c r="A63" s="29" t="s">
        <v>692</v>
      </c>
      <c r="B63" s="57" t="s">
        <v>658</v>
      </c>
      <c r="C63" s="33" t="s">
        <v>659</v>
      </c>
      <c r="D63" s="42">
        <v>0</v>
      </c>
      <c r="E63" s="1"/>
    </row>
    <row r="64" spans="1:5" ht="93.75" customHeight="1">
      <c r="A64" s="29" t="s">
        <v>764</v>
      </c>
      <c r="B64" s="57" t="s">
        <v>658</v>
      </c>
      <c r="C64" s="33" t="s">
        <v>595</v>
      </c>
      <c r="D64" s="42">
        <v>0</v>
      </c>
      <c r="E64" s="1"/>
    </row>
    <row r="65" spans="1:5" ht="12" customHeight="1" hidden="1">
      <c r="A65" s="29"/>
      <c r="B65" s="56"/>
      <c r="C65" s="7"/>
      <c r="D65" s="8"/>
      <c r="E65" s="1"/>
    </row>
    <row r="66" spans="1:5" ht="27" customHeight="1" hidden="1">
      <c r="A66" s="63" t="s">
        <v>383</v>
      </c>
      <c r="B66" s="58" t="s">
        <v>11</v>
      </c>
      <c r="C66" s="35"/>
      <c r="D66" s="45">
        <f>D67+D70+D73</f>
        <v>0</v>
      </c>
      <c r="E66" s="1"/>
    </row>
    <row r="67" spans="1:5" ht="32.25" customHeight="1" hidden="1">
      <c r="A67" s="22" t="s">
        <v>534</v>
      </c>
      <c r="B67" s="57" t="s">
        <v>12</v>
      </c>
      <c r="C67" s="24" t="s">
        <v>535</v>
      </c>
      <c r="D67" s="133">
        <f>D68</f>
        <v>0</v>
      </c>
      <c r="E67" s="1"/>
    </row>
    <row r="68" spans="1:5" ht="62.25" customHeight="1" hidden="1">
      <c r="A68" s="25" t="s">
        <v>693</v>
      </c>
      <c r="B68" s="57" t="s">
        <v>12</v>
      </c>
      <c r="C68" s="12" t="s">
        <v>536</v>
      </c>
      <c r="D68" s="133">
        <f>D69</f>
        <v>0</v>
      </c>
      <c r="E68" s="1"/>
    </row>
    <row r="69" spans="1:5" ht="95.25" customHeight="1" hidden="1">
      <c r="A69" s="25" t="s">
        <v>694</v>
      </c>
      <c r="B69" s="57" t="s">
        <v>12</v>
      </c>
      <c r="C69" s="12" t="s">
        <v>537</v>
      </c>
      <c r="D69" s="133">
        <v>0</v>
      </c>
      <c r="E69" s="1"/>
    </row>
    <row r="70" spans="1:5" ht="126" customHeight="1" hidden="1">
      <c r="A70" s="34" t="s">
        <v>526</v>
      </c>
      <c r="B70" s="57" t="s">
        <v>12</v>
      </c>
      <c r="C70" s="33" t="s">
        <v>527</v>
      </c>
      <c r="D70" s="133">
        <f>D71</f>
        <v>0</v>
      </c>
      <c r="E70" s="1"/>
    </row>
    <row r="71" spans="1:5" ht="94.5" customHeight="1" hidden="1">
      <c r="A71" s="34" t="s">
        <v>528</v>
      </c>
      <c r="B71" s="57" t="s">
        <v>12</v>
      </c>
      <c r="C71" s="33" t="s">
        <v>529</v>
      </c>
      <c r="D71" s="133">
        <f>D72</f>
        <v>0</v>
      </c>
      <c r="E71" s="1"/>
    </row>
    <row r="72" spans="1:5" ht="78.75" customHeight="1" hidden="1">
      <c r="A72" s="34" t="s">
        <v>531</v>
      </c>
      <c r="B72" s="57" t="s">
        <v>12</v>
      </c>
      <c r="C72" s="33" t="s">
        <v>530</v>
      </c>
      <c r="D72" s="133">
        <v>0</v>
      </c>
      <c r="E72" s="1"/>
    </row>
    <row r="73" spans="1:5" ht="16.5" customHeight="1" hidden="1">
      <c r="A73" s="34" t="s">
        <v>515</v>
      </c>
      <c r="B73" s="56" t="s">
        <v>12</v>
      </c>
      <c r="C73" s="17" t="s">
        <v>516</v>
      </c>
      <c r="D73" s="68">
        <f>D74</f>
        <v>0</v>
      </c>
      <c r="E73" s="1"/>
    </row>
    <row r="74" spans="1:5" ht="78.75" customHeight="1" hidden="1">
      <c r="A74" s="26" t="s">
        <v>517</v>
      </c>
      <c r="B74" s="56" t="s">
        <v>12</v>
      </c>
      <c r="C74" s="17" t="s">
        <v>518</v>
      </c>
      <c r="D74" s="68">
        <f>D75</f>
        <v>0</v>
      </c>
      <c r="E74" s="1"/>
    </row>
    <row r="75" spans="1:5" ht="64.5" customHeight="1" hidden="1">
      <c r="A75" s="29" t="s">
        <v>519</v>
      </c>
      <c r="B75" s="56" t="s">
        <v>12</v>
      </c>
      <c r="C75" s="7" t="s">
        <v>520</v>
      </c>
      <c r="D75" s="42">
        <f>D76</f>
        <v>0</v>
      </c>
      <c r="E75" s="1"/>
    </row>
    <row r="76" spans="1:5" ht="141" customHeight="1" hidden="1">
      <c r="A76" s="29" t="s">
        <v>522</v>
      </c>
      <c r="B76" s="56" t="s">
        <v>12</v>
      </c>
      <c r="C76" s="7" t="s">
        <v>521</v>
      </c>
      <c r="D76" s="42"/>
      <c r="E76" s="1"/>
    </row>
    <row r="77" spans="1:5" s="137" customFormat="1" ht="12" customHeight="1">
      <c r="A77" s="64"/>
      <c r="B77" s="56"/>
      <c r="C77" s="7"/>
      <c r="D77" s="14"/>
      <c r="E77" s="3"/>
    </row>
    <row r="78" spans="1:5" s="137" customFormat="1" ht="39" customHeight="1">
      <c r="A78" s="63" t="s">
        <v>905</v>
      </c>
      <c r="B78" s="58" t="s">
        <v>13</v>
      </c>
      <c r="C78" s="7"/>
      <c r="D78" s="45">
        <f>D79+D82</f>
        <v>1</v>
      </c>
      <c r="E78" s="3"/>
    </row>
    <row r="79" spans="1:5" s="137" customFormat="1" ht="32.25" customHeight="1" hidden="1">
      <c r="A79" s="29" t="s">
        <v>534</v>
      </c>
      <c r="B79" s="57" t="s">
        <v>13</v>
      </c>
      <c r="C79" s="24" t="s">
        <v>535</v>
      </c>
      <c r="D79" s="133">
        <f>D80</f>
        <v>0</v>
      </c>
      <c r="E79" s="3"/>
    </row>
    <row r="80" spans="1:5" s="137" customFormat="1" ht="62.25" hidden="1">
      <c r="A80" s="22" t="s">
        <v>677</v>
      </c>
      <c r="B80" s="57" t="s">
        <v>13</v>
      </c>
      <c r="C80" s="7" t="s">
        <v>538</v>
      </c>
      <c r="D80" s="133">
        <f>D81</f>
        <v>0</v>
      </c>
      <c r="E80" s="3"/>
    </row>
    <row r="81" spans="1:5" s="137" customFormat="1" ht="93" hidden="1">
      <c r="A81" s="22" t="s">
        <v>676</v>
      </c>
      <c r="B81" s="57" t="s">
        <v>13</v>
      </c>
      <c r="C81" s="7" t="s">
        <v>539</v>
      </c>
      <c r="D81" s="133">
        <v>0</v>
      </c>
      <c r="E81" s="3"/>
    </row>
    <row r="82" spans="1:5" ht="16.5" customHeight="1">
      <c r="A82" s="34" t="s">
        <v>515</v>
      </c>
      <c r="B82" s="56" t="s">
        <v>13</v>
      </c>
      <c r="C82" s="17" t="s">
        <v>516</v>
      </c>
      <c r="D82" s="68">
        <f>D83</f>
        <v>1</v>
      </c>
      <c r="E82" s="1"/>
    </row>
    <row r="83" spans="1:5" ht="78">
      <c r="A83" s="26" t="s">
        <v>517</v>
      </c>
      <c r="B83" s="56" t="s">
        <v>13</v>
      </c>
      <c r="C83" s="17" t="s">
        <v>518</v>
      </c>
      <c r="D83" s="68">
        <f>D84</f>
        <v>1</v>
      </c>
      <c r="E83" s="1"/>
    </row>
    <row r="84" spans="1:5" ht="64.5" customHeight="1">
      <c r="A84" s="29" t="s">
        <v>519</v>
      </c>
      <c r="B84" s="56" t="s">
        <v>13</v>
      </c>
      <c r="C84" s="7" t="s">
        <v>520</v>
      </c>
      <c r="D84" s="42">
        <f>D85</f>
        <v>1</v>
      </c>
      <c r="E84" s="1"/>
    </row>
    <row r="85" spans="1:5" ht="141" customHeight="1">
      <c r="A85" s="29" t="s">
        <v>522</v>
      </c>
      <c r="B85" s="56" t="s">
        <v>13</v>
      </c>
      <c r="C85" s="7" t="s">
        <v>521</v>
      </c>
      <c r="D85" s="42">
        <v>1</v>
      </c>
      <c r="E85" s="1"/>
    </row>
    <row r="86" spans="1:5" ht="12" customHeight="1">
      <c r="A86" s="29"/>
      <c r="B86" s="56"/>
      <c r="C86" s="7"/>
      <c r="D86" s="44"/>
      <c r="E86" s="1"/>
    </row>
    <row r="87" spans="1:5" ht="27.75" customHeight="1">
      <c r="A87" s="63" t="s">
        <v>188</v>
      </c>
      <c r="B87" s="58" t="s">
        <v>189</v>
      </c>
      <c r="C87" s="7"/>
      <c r="D87" s="45">
        <f>D88+D93+D95</f>
        <v>93.7</v>
      </c>
      <c r="E87" s="1"/>
    </row>
    <row r="88" spans="1:5" ht="32.25" customHeight="1">
      <c r="A88" s="29" t="s">
        <v>534</v>
      </c>
      <c r="B88" s="56" t="s">
        <v>189</v>
      </c>
      <c r="C88" s="7" t="s">
        <v>535</v>
      </c>
      <c r="D88" s="44">
        <f>D89</f>
        <v>83.7</v>
      </c>
      <c r="E88" s="1"/>
    </row>
    <row r="89" spans="1:5" ht="78">
      <c r="A89" s="22" t="s">
        <v>697</v>
      </c>
      <c r="B89" s="56" t="s">
        <v>189</v>
      </c>
      <c r="C89" s="7" t="s">
        <v>544</v>
      </c>
      <c r="D89" s="44">
        <f>D90</f>
        <v>83.7</v>
      </c>
      <c r="E89" s="1"/>
    </row>
    <row r="90" spans="1:5" ht="108.75">
      <c r="A90" s="22" t="s">
        <v>698</v>
      </c>
      <c r="B90" s="56" t="s">
        <v>189</v>
      </c>
      <c r="C90" s="7" t="s">
        <v>545</v>
      </c>
      <c r="D90" s="44">
        <f>D91+D92</f>
        <v>83.7</v>
      </c>
      <c r="E90" s="1"/>
    </row>
    <row r="91" spans="1:5" ht="142.5" customHeight="1">
      <c r="A91" s="29" t="s">
        <v>766</v>
      </c>
      <c r="B91" s="56" t="s">
        <v>189</v>
      </c>
      <c r="C91" s="7" t="s">
        <v>765</v>
      </c>
      <c r="D91" s="44">
        <v>83.7</v>
      </c>
      <c r="E91" s="1"/>
    </row>
    <row r="92" spans="1:5" ht="108.75" hidden="1">
      <c r="A92" s="22" t="s">
        <v>785</v>
      </c>
      <c r="B92" s="56" t="s">
        <v>189</v>
      </c>
      <c r="C92" s="7" t="s">
        <v>582</v>
      </c>
      <c r="D92" s="44"/>
      <c r="E92" s="1"/>
    </row>
    <row r="93" spans="1:5" ht="124.5">
      <c r="A93" s="29" t="s">
        <v>661</v>
      </c>
      <c r="B93" s="56" t="s">
        <v>189</v>
      </c>
      <c r="C93" s="7" t="s">
        <v>662</v>
      </c>
      <c r="D93" s="44">
        <f>D94</f>
        <v>10</v>
      </c>
      <c r="E93" s="1"/>
    </row>
    <row r="94" spans="1:5" ht="156">
      <c r="A94" s="29" t="s">
        <v>663</v>
      </c>
      <c r="B94" s="56" t="s">
        <v>189</v>
      </c>
      <c r="C94" s="7" t="s">
        <v>660</v>
      </c>
      <c r="D94" s="44">
        <v>10</v>
      </c>
      <c r="E94" s="1"/>
    </row>
    <row r="95" spans="1:5" ht="16.5" customHeight="1" hidden="1">
      <c r="A95" s="34" t="s">
        <v>515</v>
      </c>
      <c r="B95" s="56" t="s">
        <v>189</v>
      </c>
      <c r="C95" s="17" t="s">
        <v>516</v>
      </c>
      <c r="D95" s="68">
        <f>D96</f>
        <v>0</v>
      </c>
      <c r="E95" s="1"/>
    </row>
    <row r="96" spans="1:5" ht="78" hidden="1">
      <c r="A96" s="26" t="s">
        <v>517</v>
      </c>
      <c r="B96" s="56" t="s">
        <v>189</v>
      </c>
      <c r="C96" s="17" t="s">
        <v>518</v>
      </c>
      <c r="D96" s="68">
        <f>D97</f>
        <v>0</v>
      </c>
      <c r="E96" s="1"/>
    </row>
    <row r="97" spans="1:5" ht="64.5" customHeight="1" hidden="1">
      <c r="A97" s="29" t="s">
        <v>519</v>
      </c>
      <c r="B97" s="56" t="s">
        <v>189</v>
      </c>
      <c r="C97" s="7" t="s">
        <v>520</v>
      </c>
      <c r="D97" s="42">
        <f>D98</f>
        <v>0</v>
      </c>
      <c r="E97" s="1"/>
    </row>
    <row r="98" spans="1:5" ht="141" customHeight="1" hidden="1">
      <c r="A98" s="29" t="s">
        <v>522</v>
      </c>
      <c r="B98" s="56" t="s">
        <v>189</v>
      </c>
      <c r="C98" s="7" t="s">
        <v>521</v>
      </c>
      <c r="D98" s="42"/>
      <c r="E98" s="1"/>
    </row>
    <row r="99" spans="1:5" ht="12" customHeight="1">
      <c r="A99" s="26"/>
      <c r="B99" s="59"/>
      <c r="C99" s="10"/>
      <c r="D99" s="2"/>
      <c r="E99" s="1"/>
    </row>
    <row r="100" spans="1:5" ht="51.75" customHeight="1" hidden="1">
      <c r="A100" s="63" t="s">
        <v>178</v>
      </c>
      <c r="B100" s="58" t="s">
        <v>98</v>
      </c>
      <c r="C100" s="6"/>
      <c r="D100" s="45">
        <f>D101</f>
        <v>0</v>
      </c>
      <c r="E100" s="1"/>
    </row>
    <row r="101" spans="1:5" ht="16.5" customHeight="1" hidden="1">
      <c r="A101" s="34" t="s">
        <v>515</v>
      </c>
      <c r="B101" s="56" t="s">
        <v>98</v>
      </c>
      <c r="C101" s="17" t="s">
        <v>516</v>
      </c>
      <c r="D101" s="68">
        <f>D102</f>
        <v>0</v>
      </c>
      <c r="E101" s="1"/>
    </row>
    <row r="102" spans="1:5" ht="78" hidden="1">
      <c r="A102" s="26" t="s">
        <v>517</v>
      </c>
      <c r="B102" s="56" t="s">
        <v>98</v>
      </c>
      <c r="C102" s="17" t="s">
        <v>518</v>
      </c>
      <c r="D102" s="68">
        <f>D103</f>
        <v>0</v>
      </c>
      <c r="E102" s="1"/>
    </row>
    <row r="103" spans="1:5" ht="64.5" customHeight="1" hidden="1">
      <c r="A103" s="29" t="s">
        <v>519</v>
      </c>
      <c r="B103" s="56" t="s">
        <v>98</v>
      </c>
      <c r="C103" s="7" t="s">
        <v>520</v>
      </c>
      <c r="D103" s="42">
        <f>D104</f>
        <v>0</v>
      </c>
      <c r="E103" s="1"/>
    </row>
    <row r="104" spans="1:5" ht="141" customHeight="1" hidden="1">
      <c r="A104" s="29" t="s">
        <v>522</v>
      </c>
      <c r="B104" s="56" t="s">
        <v>98</v>
      </c>
      <c r="C104" s="7" t="s">
        <v>521</v>
      </c>
      <c r="D104" s="42"/>
      <c r="E104" s="1"/>
    </row>
    <row r="105" spans="1:5" ht="12" customHeight="1" hidden="1">
      <c r="A105" s="29"/>
      <c r="B105" s="56"/>
      <c r="C105" s="7"/>
      <c r="D105" s="44"/>
      <c r="E105" s="1"/>
    </row>
    <row r="106" spans="1:5" ht="39" customHeight="1">
      <c r="A106" s="63" t="s">
        <v>373</v>
      </c>
      <c r="B106" s="58" t="s">
        <v>201</v>
      </c>
      <c r="C106" s="6"/>
      <c r="D106" s="45">
        <f>D107</f>
        <v>7876.5</v>
      </c>
      <c r="E106" s="1"/>
    </row>
    <row r="107" spans="1:5" ht="33" customHeight="1">
      <c r="A107" s="34" t="s">
        <v>202</v>
      </c>
      <c r="B107" s="60">
        <v>100</v>
      </c>
      <c r="C107" s="33" t="s">
        <v>203</v>
      </c>
      <c r="D107" s="47">
        <f>D108+D110+D112+D114</f>
        <v>7876.5</v>
      </c>
      <c r="E107" s="1"/>
    </row>
    <row r="108" spans="1:5" ht="78.75" customHeight="1">
      <c r="A108" s="34" t="s">
        <v>204</v>
      </c>
      <c r="B108" s="60">
        <v>100</v>
      </c>
      <c r="C108" s="33" t="s">
        <v>205</v>
      </c>
      <c r="D108" s="47">
        <f>D109</f>
        <v>3782.7</v>
      </c>
      <c r="E108" s="1"/>
    </row>
    <row r="109" spans="1:5" ht="110.25" customHeight="1">
      <c r="A109" s="34" t="s">
        <v>483</v>
      </c>
      <c r="B109" s="60">
        <v>100</v>
      </c>
      <c r="C109" s="33" t="s">
        <v>484</v>
      </c>
      <c r="D109" s="47">
        <v>3782.7</v>
      </c>
      <c r="E109" s="1"/>
    </row>
    <row r="110" spans="1:5" ht="93.75" customHeight="1">
      <c r="A110" s="34" t="s">
        <v>206</v>
      </c>
      <c r="B110" s="60">
        <v>100</v>
      </c>
      <c r="C110" s="33" t="s">
        <v>207</v>
      </c>
      <c r="D110" s="47">
        <f>D111</f>
        <v>24.2</v>
      </c>
      <c r="E110" s="1"/>
    </row>
    <row r="111" spans="1:5" ht="126.75" customHeight="1">
      <c r="A111" s="34" t="s">
        <v>485</v>
      </c>
      <c r="B111" s="60">
        <v>100</v>
      </c>
      <c r="C111" s="33" t="s">
        <v>486</v>
      </c>
      <c r="D111" s="47">
        <v>24.2</v>
      </c>
      <c r="E111" s="1"/>
    </row>
    <row r="112" spans="1:5" ht="80.25" customHeight="1">
      <c r="A112" s="34" t="s">
        <v>208</v>
      </c>
      <c r="B112" s="60">
        <v>100</v>
      </c>
      <c r="C112" s="33" t="s">
        <v>209</v>
      </c>
      <c r="D112" s="47">
        <f>D113</f>
        <v>4577.1</v>
      </c>
      <c r="E112" s="1"/>
    </row>
    <row r="113" spans="1:5" ht="124.5">
      <c r="A113" s="34" t="s">
        <v>487</v>
      </c>
      <c r="B113" s="60">
        <v>100</v>
      </c>
      <c r="C113" s="33" t="s">
        <v>488</v>
      </c>
      <c r="D113" s="47">
        <v>4577.1</v>
      </c>
      <c r="E113" s="1"/>
    </row>
    <row r="114" spans="1:5" ht="78">
      <c r="A114" s="34" t="s">
        <v>210</v>
      </c>
      <c r="B114" s="60">
        <v>100</v>
      </c>
      <c r="C114" s="33" t="s">
        <v>211</v>
      </c>
      <c r="D114" s="47">
        <f>D115</f>
        <v>-507.5</v>
      </c>
      <c r="E114" s="1"/>
    </row>
    <row r="115" spans="1:5" ht="124.5">
      <c r="A115" s="34" t="s">
        <v>489</v>
      </c>
      <c r="B115" s="60">
        <v>100</v>
      </c>
      <c r="C115" s="33" t="s">
        <v>490</v>
      </c>
      <c r="D115" s="47">
        <v>-507.5</v>
      </c>
      <c r="E115" s="1"/>
    </row>
    <row r="116" spans="1:5" ht="12" customHeight="1">
      <c r="A116" s="34"/>
      <c r="B116" s="60"/>
      <c r="C116" s="33"/>
      <c r="D116" s="47"/>
      <c r="E116" s="1"/>
    </row>
    <row r="117" spans="1:5" ht="15.75" customHeight="1">
      <c r="A117" s="63" t="s">
        <v>356</v>
      </c>
      <c r="B117" s="58" t="s">
        <v>357</v>
      </c>
      <c r="C117" s="6"/>
      <c r="D117" s="45">
        <f>D118+D122</f>
        <v>602.6999999999999</v>
      </c>
      <c r="E117" s="1"/>
    </row>
    <row r="118" spans="1:5" ht="33.75" customHeight="1">
      <c r="A118" s="26" t="s">
        <v>50</v>
      </c>
      <c r="B118" s="60">
        <v>104</v>
      </c>
      <c r="C118" s="7" t="s">
        <v>96</v>
      </c>
      <c r="D118" s="51">
        <f>SUM(D119)</f>
        <v>594.9</v>
      </c>
      <c r="E118" s="1"/>
    </row>
    <row r="119" spans="1:5" ht="81" customHeight="1">
      <c r="A119" s="26" t="s">
        <v>139</v>
      </c>
      <c r="B119" s="60">
        <v>104</v>
      </c>
      <c r="C119" s="7" t="s">
        <v>16</v>
      </c>
      <c r="D119" s="51">
        <f>SUM(D120)</f>
        <v>594.9</v>
      </c>
      <c r="E119" s="1"/>
    </row>
    <row r="120" spans="1:5" ht="188.25" customHeight="1">
      <c r="A120" s="34" t="s">
        <v>191</v>
      </c>
      <c r="B120" s="60">
        <v>104</v>
      </c>
      <c r="C120" s="33" t="s">
        <v>140</v>
      </c>
      <c r="D120" s="51">
        <f>SUM(D121)</f>
        <v>594.9</v>
      </c>
      <c r="E120" s="1"/>
    </row>
    <row r="121" spans="1:5" ht="219.75" customHeight="1">
      <c r="A121" s="34" t="s">
        <v>346</v>
      </c>
      <c r="B121" s="60">
        <v>104</v>
      </c>
      <c r="C121" s="33" t="s">
        <v>345</v>
      </c>
      <c r="D121" s="51">
        <v>594.9</v>
      </c>
      <c r="E121" s="1"/>
    </row>
    <row r="122" spans="1:5" ht="124.5">
      <c r="A122" s="29" t="s">
        <v>526</v>
      </c>
      <c r="B122" s="56" t="s">
        <v>357</v>
      </c>
      <c r="C122" s="7" t="s">
        <v>782</v>
      </c>
      <c r="D122" s="51">
        <f>SUM(D123)</f>
        <v>7.8</v>
      </c>
      <c r="E122" s="1"/>
    </row>
    <row r="123" spans="1:5" ht="93">
      <c r="A123" s="29" t="s">
        <v>528</v>
      </c>
      <c r="B123" s="56" t="s">
        <v>357</v>
      </c>
      <c r="C123" s="7" t="s">
        <v>529</v>
      </c>
      <c r="D123" s="51">
        <f>SUM(D124)</f>
        <v>7.8</v>
      </c>
      <c r="E123" s="1"/>
    </row>
    <row r="124" spans="1:5" ht="78.75" customHeight="1">
      <c r="A124" s="29" t="s">
        <v>531</v>
      </c>
      <c r="B124" s="56" t="s">
        <v>357</v>
      </c>
      <c r="C124" s="7" t="s">
        <v>530</v>
      </c>
      <c r="D124" s="51">
        <v>7.8</v>
      </c>
      <c r="E124" s="1"/>
    </row>
    <row r="125" spans="1:5" ht="12" customHeight="1">
      <c r="A125" s="29"/>
      <c r="B125" s="56"/>
      <c r="C125" s="7"/>
      <c r="D125" s="2"/>
      <c r="E125" s="1"/>
    </row>
    <row r="126" spans="1:5" ht="39.75" customHeight="1" hidden="1">
      <c r="A126" s="63" t="s">
        <v>431</v>
      </c>
      <c r="B126" s="58" t="s">
        <v>14</v>
      </c>
      <c r="C126" s="6"/>
      <c r="D126" s="45">
        <f>D127</f>
        <v>0</v>
      </c>
      <c r="E126" s="1"/>
    </row>
    <row r="127" spans="1:5" ht="16.5" customHeight="1" hidden="1">
      <c r="A127" s="34" t="s">
        <v>515</v>
      </c>
      <c r="B127" s="57" t="s">
        <v>14</v>
      </c>
      <c r="C127" s="17" t="s">
        <v>516</v>
      </c>
      <c r="D127" s="68">
        <f>D128</f>
        <v>0</v>
      </c>
      <c r="E127" s="1"/>
    </row>
    <row r="128" spans="1:5" ht="78" hidden="1">
      <c r="A128" s="26" t="s">
        <v>517</v>
      </c>
      <c r="B128" s="57" t="s">
        <v>14</v>
      </c>
      <c r="C128" s="17" t="s">
        <v>518</v>
      </c>
      <c r="D128" s="68">
        <f>D129</f>
        <v>0</v>
      </c>
      <c r="E128" s="1"/>
    </row>
    <row r="129" spans="1:5" ht="64.5" customHeight="1" hidden="1">
      <c r="A129" s="29" t="s">
        <v>519</v>
      </c>
      <c r="B129" s="57" t="s">
        <v>14</v>
      </c>
      <c r="C129" s="7" t="s">
        <v>520</v>
      </c>
      <c r="D129" s="42">
        <f>D130</f>
        <v>0</v>
      </c>
      <c r="E129" s="1"/>
    </row>
    <row r="130" spans="1:5" ht="141" customHeight="1" hidden="1">
      <c r="A130" s="29" t="s">
        <v>522</v>
      </c>
      <c r="B130" s="57" t="s">
        <v>14</v>
      </c>
      <c r="C130" s="7" t="s">
        <v>521</v>
      </c>
      <c r="D130" s="42"/>
      <c r="E130" s="1"/>
    </row>
    <row r="131" spans="1:5" ht="12" customHeight="1" hidden="1">
      <c r="A131" s="29"/>
      <c r="B131" s="56"/>
      <c r="C131" s="7"/>
      <c r="D131" s="2"/>
      <c r="E131" s="1"/>
    </row>
    <row r="132" spans="1:4" ht="40.5" customHeight="1" hidden="1">
      <c r="A132" s="65" t="s">
        <v>5</v>
      </c>
      <c r="B132" s="132" t="s">
        <v>14</v>
      </c>
      <c r="C132" s="10"/>
      <c r="D132" s="73">
        <f>D133+D136+D139</f>
        <v>0</v>
      </c>
    </row>
    <row r="133" spans="1:5" ht="31.5" customHeight="1" hidden="1">
      <c r="A133" s="29" t="s">
        <v>534</v>
      </c>
      <c r="B133" s="57" t="s">
        <v>14</v>
      </c>
      <c r="C133" s="24" t="s">
        <v>535</v>
      </c>
      <c r="D133" s="68">
        <f>D134</f>
        <v>0</v>
      </c>
      <c r="E133" s="1"/>
    </row>
    <row r="134" spans="1:5" ht="78" hidden="1">
      <c r="A134" s="34" t="s">
        <v>688</v>
      </c>
      <c r="B134" s="57" t="s">
        <v>14</v>
      </c>
      <c r="C134" s="33" t="s">
        <v>532</v>
      </c>
      <c r="D134" s="68">
        <f>D135</f>
        <v>0</v>
      </c>
      <c r="E134" s="1"/>
    </row>
    <row r="135" spans="1:5" ht="93" hidden="1">
      <c r="A135" s="22" t="s">
        <v>689</v>
      </c>
      <c r="B135" s="57" t="s">
        <v>14</v>
      </c>
      <c r="C135" s="7" t="s">
        <v>533</v>
      </c>
      <c r="D135" s="68">
        <v>0</v>
      </c>
      <c r="E135" s="1"/>
    </row>
    <row r="136" spans="1:5" ht="124.5" hidden="1">
      <c r="A136" s="29" t="s">
        <v>526</v>
      </c>
      <c r="B136" s="57" t="s">
        <v>14</v>
      </c>
      <c r="C136" s="7" t="s">
        <v>527</v>
      </c>
      <c r="D136" s="68">
        <f>D137</f>
        <v>0</v>
      </c>
      <c r="E136" s="1"/>
    </row>
    <row r="137" spans="1:5" ht="93" hidden="1">
      <c r="A137" s="29" t="s">
        <v>528</v>
      </c>
      <c r="B137" s="57" t="s">
        <v>14</v>
      </c>
      <c r="C137" s="7" t="s">
        <v>529</v>
      </c>
      <c r="D137" s="68">
        <f>D138</f>
        <v>0</v>
      </c>
      <c r="E137" s="1"/>
    </row>
    <row r="138" spans="1:5" ht="78.75" customHeight="1" hidden="1">
      <c r="A138" s="29" t="s">
        <v>531</v>
      </c>
      <c r="B138" s="57" t="s">
        <v>14</v>
      </c>
      <c r="C138" s="7" t="s">
        <v>530</v>
      </c>
      <c r="D138" s="68">
        <v>0</v>
      </c>
      <c r="E138" s="1"/>
    </row>
    <row r="139" spans="1:5" ht="16.5" customHeight="1" hidden="1">
      <c r="A139" s="34" t="s">
        <v>515</v>
      </c>
      <c r="B139" s="57" t="s">
        <v>14</v>
      </c>
      <c r="C139" s="17" t="s">
        <v>516</v>
      </c>
      <c r="D139" s="68">
        <f>D140</f>
        <v>0</v>
      </c>
      <c r="E139" s="1"/>
    </row>
    <row r="140" spans="1:5" ht="78" hidden="1">
      <c r="A140" s="26" t="s">
        <v>517</v>
      </c>
      <c r="B140" s="57" t="s">
        <v>14</v>
      </c>
      <c r="C140" s="17" t="s">
        <v>518</v>
      </c>
      <c r="D140" s="68">
        <f>D141</f>
        <v>0</v>
      </c>
      <c r="E140" s="1"/>
    </row>
    <row r="141" spans="1:5" ht="64.5" customHeight="1" hidden="1">
      <c r="A141" s="29" t="s">
        <v>519</v>
      </c>
      <c r="B141" s="57" t="s">
        <v>14</v>
      </c>
      <c r="C141" s="7" t="s">
        <v>520</v>
      </c>
      <c r="D141" s="42">
        <f>D142</f>
        <v>0</v>
      </c>
      <c r="E141" s="1"/>
    </row>
    <row r="142" spans="1:5" ht="141" customHeight="1" hidden="1">
      <c r="A142" s="29" t="s">
        <v>522</v>
      </c>
      <c r="B142" s="57" t="s">
        <v>14</v>
      </c>
      <c r="C142" s="7" t="s">
        <v>521</v>
      </c>
      <c r="D142" s="42"/>
      <c r="E142" s="1"/>
    </row>
    <row r="143" spans="1:5" ht="12" customHeight="1" hidden="1">
      <c r="A143" s="29"/>
      <c r="B143" s="56"/>
      <c r="C143" s="7"/>
      <c r="D143" s="74"/>
      <c r="E143" s="1"/>
    </row>
    <row r="144" spans="1:5" ht="39" customHeight="1">
      <c r="A144" s="65" t="s">
        <v>18</v>
      </c>
      <c r="B144" s="58" t="s">
        <v>19</v>
      </c>
      <c r="C144" s="16"/>
      <c r="D144" s="45">
        <f>D145</f>
        <v>30</v>
      </c>
      <c r="E144" s="1"/>
    </row>
    <row r="145" spans="1:5" ht="15.75" customHeight="1">
      <c r="A145" s="34" t="s">
        <v>515</v>
      </c>
      <c r="B145" s="56" t="s">
        <v>19</v>
      </c>
      <c r="C145" s="27" t="s">
        <v>516</v>
      </c>
      <c r="D145" s="44">
        <f>D146</f>
        <v>30</v>
      </c>
      <c r="E145" s="1"/>
    </row>
    <row r="146" spans="1:5" ht="79.5" customHeight="1">
      <c r="A146" s="29" t="s">
        <v>517</v>
      </c>
      <c r="B146" s="56" t="s">
        <v>19</v>
      </c>
      <c r="C146" s="7" t="s">
        <v>518</v>
      </c>
      <c r="D146" s="44">
        <f>D147</f>
        <v>30</v>
      </c>
      <c r="E146" s="1"/>
    </row>
    <row r="147" spans="1:5" ht="64.5" customHeight="1">
      <c r="A147" s="29" t="s">
        <v>519</v>
      </c>
      <c r="B147" s="56" t="s">
        <v>19</v>
      </c>
      <c r="C147" s="7" t="s">
        <v>520</v>
      </c>
      <c r="D147" s="44">
        <f>D148</f>
        <v>30</v>
      </c>
      <c r="E147" s="1"/>
    </row>
    <row r="148" spans="1:5" ht="141" customHeight="1">
      <c r="A148" s="29" t="s">
        <v>522</v>
      </c>
      <c r="B148" s="56" t="s">
        <v>19</v>
      </c>
      <c r="C148" s="7" t="s">
        <v>521</v>
      </c>
      <c r="D148" s="44">
        <v>30</v>
      </c>
      <c r="E148" s="1"/>
    </row>
    <row r="149" spans="1:5" ht="12" customHeight="1" hidden="1">
      <c r="A149" s="29"/>
      <c r="B149" s="56"/>
      <c r="C149" s="7"/>
      <c r="D149" s="74"/>
      <c r="E149" s="1"/>
    </row>
    <row r="150" spans="1:5" ht="39.75" customHeight="1" hidden="1">
      <c r="A150" s="65" t="s">
        <v>3</v>
      </c>
      <c r="B150" s="58" t="s">
        <v>19</v>
      </c>
      <c r="C150" s="6"/>
      <c r="D150" s="45">
        <f>D151+D156</f>
        <v>0</v>
      </c>
      <c r="E150" s="1"/>
    </row>
    <row r="151" spans="1:5" ht="33.75" customHeight="1" hidden="1">
      <c r="A151" s="29" t="s">
        <v>534</v>
      </c>
      <c r="B151" s="56" t="s">
        <v>19</v>
      </c>
      <c r="C151" s="7" t="s">
        <v>535</v>
      </c>
      <c r="D151" s="44">
        <f>D152+D154</f>
        <v>0</v>
      </c>
      <c r="E151" s="1"/>
    </row>
    <row r="152" spans="1:5" ht="77.25" customHeight="1" hidden="1">
      <c r="A152" s="29" t="s">
        <v>695</v>
      </c>
      <c r="B152" s="56" t="s">
        <v>19</v>
      </c>
      <c r="C152" s="7" t="s">
        <v>540</v>
      </c>
      <c r="D152" s="44">
        <f>D153</f>
        <v>0</v>
      </c>
      <c r="E152" s="1"/>
    </row>
    <row r="153" spans="1:5" ht="111.75" customHeight="1" hidden="1">
      <c r="A153" s="29" t="s">
        <v>696</v>
      </c>
      <c r="B153" s="56" t="s">
        <v>19</v>
      </c>
      <c r="C153" s="7" t="s">
        <v>541</v>
      </c>
      <c r="D153" s="44">
        <v>0</v>
      </c>
      <c r="E153" s="1"/>
    </row>
    <row r="154" spans="1:5" ht="78" hidden="1">
      <c r="A154" s="22" t="s">
        <v>697</v>
      </c>
      <c r="B154" s="56" t="s">
        <v>19</v>
      </c>
      <c r="C154" s="7" t="s">
        <v>544</v>
      </c>
      <c r="D154" s="44">
        <f>D155</f>
        <v>0</v>
      </c>
      <c r="E154" s="1"/>
    </row>
    <row r="155" spans="1:5" ht="111.75" customHeight="1" hidden="1">
      <c r="A155" s="22" t="s">
        <v>698</v>
      </c>
      <c r="B155" s="56" t="s">
        <v>19</v>
      </c>
      <c r="C155" s="7" t="s">
        <v>545</v>
      </c>
      <c r="D155" s="44">
        <v>0</v>
      </c>
      <c r="E155" s="1"/>
    </row>
    <row r="156" spans="1:5" ht="15.75" customHeight="1" hidden="1">
      <c r="A156" s="34" t="s">
        <v>515</v>
      </c>
      <c r="B156" s="56" t="s">
        <v>19</v>
      </c>
      <c r="C156" s="27" t="s">
        <v>516</v>
      </c>
      <c r="D156" s="44">
        <f>D157</f>
        <v>0</v>
      </c>
      <c r="E156" s="1"/>
    </row>
    <row r="157" spans="1:5" ht="78.75" customHeight="1" hidden="1">
      <c r="A157" s="29" t="s">
        <v>517</v>
      </c>
      <c r="B157" s="56" t="s">
        <v>19</v>
      </c>
      <c r="C157" s="7" t="s">
        <v>518</v>
      </c>
      <c r="D157" s="44">
        <f>D158</f>
        <v>0</v>
      </c>
      <c r="E157" s="1"/>
    </row>
    <row r="158" spans="1:5" ht="63" customHeight="1" hidden="1">
      <c r="A158" s="29" t="s">
        <v>519</v>
      </c>
      <c r="B158" s="56" t="s">
        <v>19</v>
      </c>
      <c r="C158" s="7" t="s">
        <v>520</v>
      </c>
      <c r="D158" s="44">
        <f>D159</f>
        <v>0</v>
      </c>
      <c r="E158" s="1"/>
    </row>
    <row r="159" spans="1:5" ht="141" customHeight="1" hidden="1">
      <c r="A159" s="29" t="s">
        <v>522</v>
      </c>
      <c r="B159" s="56" t="s">
        <v>19</v>
      </c>
      <c r="C159" s="7" t="s">
        <v>521</v>
      </c>
      <c r="D159" s="44"/>
      <c r="E159" s="1"/>
    </row>
    <row r="160" spans="1:5" ht="12" customHeight="1">
      <c r="A160" s="29"/>
      <c r="B160" s="56"/>
      <c r="C160" s="7"/>
      <c r="D160" s="74"/>
      <c r="E160" s="1"/>
    </row>
    <row r="161" spans="1:5" ht="27.75" customHeight="1" hidden="1">
      <c r="A161" s="63" t="s">
        <v>359</v>
      </c>
      <c r="B161" s="58" t="s">
        <v>358</v>
      </c>
      <c r="C161" s="6"/>
      <c r="D161" s="45">
        <f>D162</f>
        <v>0</v>
      </c>
      <c r="E161" s="1"/>
    </row>
    <row r="162" spans="1:5" ht="124.5" hidden="1">
      <c r="A162" s="131" t="s">
        <v>526</v>
      </c>
      <c r="B162" s="4" t="s">
        <v>358</v>
      </c>
      <c r="C162" s="33" t="s">
        <v>527</v>
      </c>
      <c r="D162" s="44">
        <f>SUM(D163)</f>
        <v>0</v>
      </c>
      <c r="E162" s="1"/>
    </row>
    <row r="163" spans="1:5" ht="93" hidden="1">
      <c r="A163" s="131" t="s">
        <v>528</v>
      </c>
      <c r="B163" s="4" t="s">
        <v>358</v>
      </c>
      <c r="C163" s="33" t="s">
        <v>529</v>
      </c>
      <c r="D163" s="44">
        <f>SUM(D164)</f>
        <v>0</v>
      </c>
      <c r="E163" s="1"/>
    </row>
    <row r="164" spans="1:5" ht="77.25" customHeight="1" hidden="1">
      <c r="A164" s="131" t="s">
        <v>531</v>
      </c>
      <c r="B164" s="4" t="s">
        <v>358</v>
      </c>
      <c r="C164" s="33" t="s">
        <v>530</v>
      </c>
      <c r="D164" s="44">
        <v>0</v>
      </c>
      <c r="E164" s="1"/>
    </row>
    <row r="165" spans="1:5" ht="10.5" customHeight="1" hidden="1">
      <c r="A165" s="52"/>
      <c r="B165" s="41"/>
      <c r="C165" s="53"/>
      <c r="D165" s="44"/>
      <c r="E165" s="1"/>
    </row>
    <row r="166" spans="1:5" ht="39">
      <c r="A166" s="65" t="s">
        <v>665</v>
      </c>
      <c r="B166" s="58" t="s">
        <v>664</v>
      </c>
      <c r="C166" s="10"/>
      <c r="D166" s="45">
        <f>D167</f>
        <v>1.7</v>
      </c>
      <c r="E166" s="1"/>
    </row>
    <row r="167" spans="1:5" ht="16.5" customHeight="1">
      <c r="A167" s="34" t="s">
        <v>515</v>
      </c>
      <c r="B167" s="56" t="s">
        <v>664</v>
      </c>
      <c r="C167" s="27" t="s">
        <v>516</v>
      </c>
      <c r="D167" s="44">
        <f>D168</f>
        <v>1.7</v>
      </c>
      <c r="E167" s="1"/>
    </row>
    <row r="168" spans="1:5" ht="78">
      <c r="A168" s="29" t="s">
        <v>517</v>
      </c>
      <c r="B168" s="56" t="s">
        <v>664</v>
      </c>
      <c r="C168" s="7" t="s">
        <v>518</v>
      </c>
      <c r="D168" s="44">
        <f>D169</f>
        <v>1.7</v>
      </c>
      <c r="E168" s="1"/>
    </row>
    <row r="169" spans="1:5" ht="63.75" customHeight="1">
      <c r="A169" s="29" t="s">
        <v>519</v>
      </c>
      <c r="B169" s="56" t="s">
        <v>664</v>
      </c>
      <c r="C169" s="7" t="s">
        <v>520</v>
      </c>
      <c r="D169" s="44">
        <f>D170</f>
        <v>1.7</v>
      </c>
      <c r="E169" s="1"/>
    </row>
    <row r="170" spans="1:5" ht="142.5" customHeight="1">
      <c r="A170" s="29" t="s">
        <v>522</v>
      </c>
      <c r="B170" s="56" t="s">
        <v>664</v>
      </c>
      <c r="C170" s="7" t="s">
        <v>521</v>
      </c>
      <c r="D170" s="44">
        <v>1.7</v>
      </c>
      <c r="E170" s="1"/>
    </row>
    <row r="171" spans="1:5" ht="10.5" customHeight="1" hidden="1">
      <c r="A171" s="52"/>
      <c r="B171" s="41"/>
      <c r="C171" s="102"/>
      <c r="D171" s="44"/>
      <c r="E171" s="1"/>
    </row>
    <row r="172" spans="1:5" ht="26.25" customHeight="1" hidden="1">
      <c r="A172" s="65" t="s">
        <v>20</v>
      </c>
      <c r="B172" s="58" t="s">
        <v>21</v>
      </c>
      <c r="C172" s="10"/>
      <c r="D172" s="45">
        <f>D173</f>
        <v>0</v>
      </c>
      <c r="E172" s="1"/>
    </row>
    <row r="173" spans="1:5" ht="16.5" customHeight="1" hidden="1">
      <c r="A173" s="34" t="s">
        <v>515</v>
      </c>
      <c r="B173" s="56" t="s">
        <v>21</v>
      </c>
      <c r="C173" s="27" t="s">
        <v>516</v>
      </c>
      <c r="D173" s="44">
        <f>D174</f>
        <v>0</v>
      </c>
      <c r="E173" s="1"/>
    </row>
    <row r="174" spans="1:5" ht="83.25" customHeight="1" hidden="1">
      <c r="A174" s="29" t="s">
        <v>517</v>
      </c>
      <c r="B174" s="56" t="s">
        <v>21</v>
      </c>
      <c r="C174" s="7" t="s">
        <v>518</v>
      </c>
      <c r="D174" s="44">
        <f>D175</f>
        <v>0</v>
      </c>
      <c r="E174" s="1"/>
    </row>
    <row r="175" spans="1:5" ht="63" customHeight="1" hidden="1">
      <c r="A175" s="29" t="s">
        <v>519</v>
      </c>
      <c r="B175" s="56" t="s">
        <v>21</v>
      </c>
      <c r="C175" s="7" t="s">
        <v>520</v>
      </c>
      <c r="D175" s="44">
        <f>D176</f>
        <v>0</v>
      </c>
      <c r="E175" s="1"/>
    </row>
    <row r="176" spans="1:5" ht="141" customHeight="1" hidden="1">
      <c r="A176" s="29" t="s">
        <v>522</v>
      </c>
      <c r="B176" s="56" t="s">
        <v>21</v>
      </c>
      <c r="C176" s="7" t="s">
        <v>521</v>
      </c>
      <c r="D176" s="44"/>
      <c r="E176" s="1"/>
    </row>
    <row r="177" spans="1:5" ht="12" customHeight="1" hidden="1">
      <c r="A177" s="18"/>
      <c r="B177" s="56"/>
      <c r="C177" s="11"/>
      <c r="D177" s="74"/>
      <c r="E177" s="1"/>
    </row>
    <row r="178" spans="1:5" ht="66" customHeight="1" hidden="1">
      <c r="A178" s="63" t="s">
        <v>176</v>
      </c>
      <c r="B178" s="58" t="s">
        <v>37</v>
      </c>
      <c r="C178" s="7"/>
      <c r="D178" s="45">
        <f>D179+D182+D185</f>
        <v>0</v>
      </c>
      <c r="E178" s="1"/>
    </row>
    <row r="179" spans="1:5" ht="31.5" customHeight="1" hidden="1">
      <c r="A179" s="29" t="s">
        <v>534</v>
      </c>
      <c r="B179" s="56" t="s">
        <v>37</v>
      </c>
      <c r="C179" s="24" t="s">
        <v>535</v>
      </c>
      <c r="D179" s="51">
        <f>D180</f>
        <v>0</v>
      </c>
      <c r="E179" s="1"/>
    </row>
    <row r="180" spans="1:5" ht="62.25" hidden="1">
      <c r="A180" s="34" t="s">
        <v>690</v>
      </c>
      <c r="B180" s="56" t="s">
        <v>37</v>
      </c>
      <c r="C180" s="33" t="s">
        <v>546</v>
      </c>
      <c r="D180" s="51">
        <f>D181</f>
        <v>0</v>
      </c>
      <c r="E180" s="1"/>
    </row>
    <row r="181" spans="1:5" ht="79.5" customHeight="1" hidden="1">
      <c r="A181" s="34" t="s">
        <v>691</v>
      </c>
      <c r="B181" s="56" t="s">
        <v>37</v>
      </c>
      <c r="C181" s="33" t="s">
        <v>547</v>
      </c>
      <c r="D181" s="51">
        <v>0</v>
      </c>
      <c r="E181" s="1"/>
    </row>
    <row r="182" spans="1:5" ht="124.5" hidden="1">
      <c r="A182" s="34" t="s">
        <v>526</v>
      </c>
      <c r="B182" s="56" t="s">
        <v>37</v>
      </c>
      <c r="C182" s="33" t="s">
        <v>527</v>
      </c>
      <c r="D182" s="51">
        <f>D183</f>
        <v>0</v>
      </c>
      <c r="E182" s="1"/>
    </row>
    <row r="183" spans="1:5" ht="93" hidden="1">
      <c r="A183" s="34" t="s">
        <v>528</v>
      </c>
      <c r="B183" s="56" t="s">
        <v>37</v>
      </c>
      <c r="C183" s="33" t="s">
        <v>529</v>
      </c>
      <c r="D183" s="51">
        <f>D184</f>
        <v>0</v>
      </c>
      <c r="E183" s="1"/>
    </row>
    <row r="184" spans="1:5" ht="79.5" customHeight="1" hidden="1">
      <c r="A184" s="34" t="s">
        <v>531</v>
      </c>
      <c r="B184" s="56" t="s">
        <v>37</v>
      </c>
      <c r="C184" s="33" t="s">
        <v>530</v>
      </c>
      <c r="D184" s="51">
        <v>0</v>
      </c>
      <c r="E184" s="1"/>
    </row>
    <row r="185" spans="1:5" ht="15.75" customHeight="1" hidden="1">
      <c r="A185" s="34" t="s">
        <v>515</v>
      </c>
      <c r="B185" s="56" t="s">
        <v>37</v>
      </c>
      <c r="C185" s="7" t="s">
        <v>516</v>
      </c>
      <c r="D185" s="51">
        <f>D186</f>
        <v>0</v>
      </c>
      <c r="E185" s="1"/>
    </row>
    <row r="186" spans="1:5" ht="78" hidden="1">
      <c r="A186" s="29" t="s">
        <v>517</v>
      </c>
      <c r="B186" s="56" t="s">
        <v>37</v>
      </c>
      <c r="C186" s="7" t="s">
        <v>518</v>
      </c>
      <c r="D186" s="51">
        <f>D187</f>
        <v>0</v>
      </c>
      <c r="E186" s="1"/>
    </row>
    <row r="187" spans="1:5" ht="64.5" customHeight="1" hidden="1">
      <c r="A187" s="29" t="s">
        <v>519</v>
      </c>
      <c r="B187" s="56" t="s">
        <v>37</v>
      </c>
      <c r="C187" s="7" t="s">
        <v>520</v>
      </c>
      <c r="D187" s="51">
        <f>D188</f>
        <v>0</v>
      </c>
      <c r="E187" s="1"/>
    </row>
    <row r="188" spans="1:5" ht="141" customHeight="1" hidden="1">
      <c r="A188" s="29" t="s">
        <v>522</v>
      </c>
      <c r="B188" s="56" t="s">
        <v>37</v>
      </c>
      <c r="C188" s="7" t="s">
        <v>521</v>
      </c>
      <c r="D188" s="44"/>
      <c r="E188" s="1"/>
    </row>
    <row r="189" spans="1:5" ht="11.25" customHeight="1" hidden="1">
      <c r="A189" s="29"/>
      <c r="B189" s="56"/>
      <c r="C189" s="7"/>
      <c r="D189" s="51"/>
      <c r="E189" s="1"/>
    </row>
    <row r="190" spans="1:5" ht="39" hidden="1">
      <c r="A190" s="65" t="s">
        <v>393</v>
      </c>
      <c r="B190" s="58" t="s">
        <v>392</v>
      </c>
      <c r="C190" s="16"/>
      <c r="D190" s="45">
        <f>D191+D194</f>
        <v>0</v>
      </c>
      <c r="E190" s="1"/>
    </row>
    <row r="191" spans="1:5" ht="124.5" hidden="1">
      <c r="A191" s="34" t="s">
        <v>526</v>
      </c>
      <c r="B191" s="57" t="s">
        <v>392</v>
      </c>
      <c r="C191" s="33" t="s">
        <v>527</v>
      </c>
      <c r="D191" s="51">
        <f>D192</f>
        <v>0</v>
      </c>
      <c r="E191" s="1"/>
    </row>
    <row r="192" spans="1:5" ht="93" hidden="1">
      <c r="A192" s="34" t="s">
        <v>528</v>
      </c>
      <c r="B192" s="57" t="s">
        <v>392</v>
      </c>
      <c r="C192" s="33" t="s">
        <v>529</v>
      </c>
      <c r="D192" s="51">
        <f>D193</f>
        <v>0</v>
      </c>
      <c r="E192" s="1"/>
    </row>
    <row r="193" spans="1:5" ht="78" customHeight="1" hidden="1">
      <c r="A193" s="34" t="s">
        <v>531</v>
      </c>
      <c r="B193" s="57" t="s">
        <v>392</v>
      </c>
      <c r="C193" s="33" t="s">
        <v>530</v>
      </c>
      <c r="D193" s="51">
        <v>0</v>
      </c>
      <c r="E193" s="1"/>
    </row>
    <row r="194" spans="1:5" ht="17.25" customHeight="1" hidden="1">
      <c r="A194" s="34" t="s">
        <v>515</v>
      </c>
      <c r="B194" s="57" t="s">
        <v>392</v>
      </c>
      <c r="C194" s="7" t="s">
        <v>516</v>
      </c>
      <c r="D194" s="51">
        <f>D195</f>
        <v>0</v>
      </c>
      <c r="E194" s="1"/>
    </row>
    <row r="195" spans="1:5" ht="78" hidden="1">
      <c r="A195" s="29" t="s">
        <v>517</v>
      </c>
      <c r="B195" s="57" t="s">
        <v>392</v>
      </c>
      <c r="C195" s="7" t="s">
        <v>518</v>
      </c>
      <c r="D195" s="51">
        <f>D196</f>
        <v>0</v>
      </c>
      <c r="E195" s="1"/>
    </row>
    <row r="196" spans="1:5" ht="64.5" customHeight="1" hidden="1">
      <c r="A196" s="29" t="s">
        <v>519</v>
      </c>
      <c r="B196" s="57" t="s">
        <v>392</v>
      </c>
      <c r="C196" s="7" t="s">
        <v>520</v>
      </c>
      <c r="D196" s="51">
        <f>D197</f>
        <v>0</v>
      </c>
      <c r="E196" s="1"/>
    </row>
    <row r="197" spans="1:5" ht="142.5" customHeight="1" hidden="1">
      <c r="A197" s="29" t="s">
        <v>522</v>
      </c>
      <c r="B197" s="57" t="s">
        <v>392</v>
      </c>
      <c r="C197" s="7" t="s">
        <v>521</v>
      </c>
      <c r="D197" s="44"/>
      <c r="E197" s="1"/>
    </row>
    <row r="198" spans="1:5" ht="12" customHeight="1">
      <c r="A198" s="29"/>
      <c r="B198" s="56"/>
      <c r="C198" s="7"/>
      <c r="D198" s="74"/>
      <c r="E198" s="1"/>
    </row>
    <row r="199" spans="1:5" ht="38.25" customHeight="1">
      <c r="A199" s="63" t="s">
        <v>179</v>
      </c>
      <c r="B199" s="58" t="s">
        <v>38</v>
      </c>
      <c r="C199" s="6"/>
      <c r="D199" s="45">
        <f>D200+D226+D251+D264+D270+D276+D283+D298+D303+D309+D316+D330+D333</f>
        <v>1104292.5</v>
      </c>
      <c r="E199" s="1"/>
    </row>
    <row r="200" spans="1:5" ht="15.75" customHeight="1">
      <c r="A200" s="18" t="s">
        <v>75</v>
      </c>
      <c r="B200" s="56" t="s">
        <v>38</v>
      </c>
      <c r="C200" s="38" t="s">
        <v>39</v>
      </c>
      <c r="D200" s="46">
        <f>SUM(D201,D208,D214,D219,D222)</f>
        <v>902355.7999999999</v>
      </c>
      <c r="E200" s="1"/>
    </row>
    <row r="201" spans="1:5" ht="80.25" customHeight="1">
      <c r="A201" s="34" t="s">
        <v>132</v>
      </c>
      <c r="B201" s="61" t="s">
        <v>38</v>
      </c>
      <c r="C201" s="33" t="s">
        <v>40</v>
      </c>
      <c r="D201" s="43">
        <f>SUM(D202:D207)</f>
        <v>861995.2</v>
      </c>
      <c r="E201" s="1"/>
    </row>
    <row r="202" spans="1:5" ht="111.75" customHeight="1">
      <c r="A202" s="26" t="s">
        <v>239</v>
      </c>
      <c r="B202" s="9" t="s">
        <v>38</v>
      </c>
      <c r="C202" s="33" t="s">
        <v>240</v>
      </c>
      <c r="D202" s="43">
        <v>860159.9</v>
      </c>
      <c r="E202" s="1"/>
    </row>
    <row r="203" spans="1:5" ht="94.5" customHeight="1">
      <c r="A203" s="26" t="s">
        <v>241</v>
      </c>
      <c r="B203" s="9" t="s">
        <v>38</v>
      </c>
      <c r="C203" s="33" t="s">
        <v>242</v>
      </c>
      <c r="D203" s="43">
        <v>912.2</v>
      </c>
      <c r="E203" s="1"/>
    </row>
    <row r="204" spans="1:5" ht="94.5" customHeight="1">
      <c r="A204" s="26" t="s">
        <v>468</v>
      </c>
      <c r="B204" s="59" t="s">
        <v>38</v>
      </c>
      <c r="C204" s="33" t="s">
        <v>467</v>
      </c>
      <c r="D204" s="43">
        <v>0.1</v>
      </c>
      <c r="E204" s="1"/>
    </row>
    <row r="205" spans="1:5" ht="109.5" customHeight="1">
      <c r="A205" s="26" t="s">
        <v>243</v>
      </c>
      <c r="B205" s="61" t="s">
        <v>38</v>
      </c>
      <c r="C205" s="33" t="s">
        <v>246</v>
      </c>
      <c r="D205" s="43">
        <v>926.7</v>
      </c>
      <c r="E205" s="1"/>
    </row>
    <row r="206" spans="1:5" ht="94.5" customHeight="1">
      <c r="A206" s="26" t="s">
        <v>244</v>
      </c>
      <c r="B206" s="61" t="s">
        <v>38</v>
      </c>
      <c r="C206" s="33" t="s">
        <v>247</v>
      </c>
      <c r="D206" s="43">
        <v>-3.2</v>
      </c>
      <c r="E206" s="1"/>
    </row>
    <row r="207" spans="1:5" ht="111.75" customHeight="1">
      <c r="A207" s="26" t="s">
        <v>245</v>
      </c>
      <c r="B207" s="61" t="s">
        <v>38</v>
      </c>
      <c r="C207" s="33" t="s">
        <v>248</v>
      </c>
      <c r="D207" s="43">
        <v>-0.5</v>
      </c>
      <c r="E207" s="1"/>
    </row>
    <row r="208" spans="1:5" ht="110.25" customHeight="1">
      <c r="A208" s="34" t="s">
        <v>232</v>
      </c>
      <c r="B208" s="61" t="s">
        <v>38</v>
      </c>
      <c r="C208" s="33" t="s">
        <v>41</v>
      </c>
      <c r="D208" s="43">
        <f>SUM(D209:D213)</f>
        <v>-40.8</v>
      </c>
      <c r="E208" s="1"/>
    </row>
    <row r="209" spans="1:5" ht="140.25" customHeight="1">
      <c r="A209" s="34" t="s">
        <v>249</v>
      </c>
      <c r="B209" s="61" t="s">
        <v>38</v>
      </c>
      <c r="C209" s="33" t="s">
        <v>251</v>
      </c>
      <c r="D209" s="43">
        <v>-74.1</v>
      </c>
      <c r="E209" s="1"/>
    </row>
    <row r="210" spans="1:5" ht="126.75" customHeight="1">
      <c r="A210" s="34" t="s">
        <v>250</v>
      </c>
      <c r="B210" s="61" t="s">
        <v>38</v>
      </c>
      <c r="C210" s="33" t="s">
        <v>252</v>
      </c>
      <c r="D210" s="43">
        <v>21.1</v>
      </c>
      <c r="E210" s="1"/>
    </row>
    <row r="211" spans="1:5" ht="126.75" customHeight="1" hidden="1">
      <c r="A211" s="34" t="s">
        <v>549</v>
      </c>
      <c r="B211" s="61" t="s">
        <v>38</v>
      </c>
      <c r="C211" s="33" t="s">
        <v>548</v>
      </c>
      <c r="D211" s="43"/>
      <c r="E211" s="1"/>
    </row>
    <row r="212" spans="1:5" ht="143.25" customHeight="1">
      <c r="A212" s="34" t="s">
        <v>253</v>
      </c>
      <c r="B212" s="61" t="s">
        <v>38</v>
      </c>
      <c r="C212" s="33" t="s">
        <v>255</v>
      </c>
      <c r="D212" s="43">
        <v>12.2</v>
      </c>
      <c r="E212" s="1"/>
    </row>
    <row r="213" spans="1:5" ht="126.75" customHeight="1" hidden="1">
      <c r="A213" s="34" t="s">
        <v>254</v>
      </c>
      <c r="B213" s="61" t="s">
        <v>38</v>
      </c>
      <c r="C213" s="33" t="s">
        <v>256</v>
      </c>
      <c r="D213" s="43">
        <v>0</v>
      </c>
      <c r="E213" s="1"/>
    </row>
    <row r="214" spans="1:5" ht="48" customHeight="1">
      <c r="A214" s="34" t="s">
        <v>233</v>
      </c>
      <c r="B214" s="56" t="s">
        <v>38</v>
      </c>
      <c r="C214" s="33" t="s">
        <v>89</v>
      </c>
      <c r="D214" s="43">
        <f>SUM(D215:D218)</f>
        <v>6232.9</v>
      </c>
      <c r="E214" s="1"/>
    </row>
    <row r="215" spans="1:5" ht="79.5" customHeight="1">
      <c r="A215" s="34" t="s">
        <v>257</v>
      </c>
      <c r="B215" s="56" t="s">
        <v>38</v>
      </c>
      <c r="C215" s="33" t="s">
        <v>261</v>
      </c>
      <c r="D215" s="43">
        <v>6007.4</v>
      </c>
      <c r="E215" s="1"/>
    </row>
    <row r="216" spans="1:5" ht="65.25" customHeight="1">
      <c r="A216" s="34" t="s">
        <v>258</v>
      </c>
      <c r="B216" s="56" t="s">
        <v>38</v>
      </c>
      <c r="C216" s="33" t="s">
        <v>262</v>
      </c>
      <c r="D216" s="43">
        <v>179</v>
      </c>
      <c r="E216" s="1"/>
    </row>
    <row r="217" spans="1:5" ht="80.25" customHeight="1">
      <c r="A217" s="34" t="s">
        <v>259</v>
      </c>
      <c r="B217" s="56" t="s">
        <v>38</v>
      </c>
      <c r="C217" s="33" t="s">
        <v>263</v>
      </c>
      <c r="D217" s="43">
        <v>46.5</v>
      </c>
      <c r="E217" s="1"/>
    </row>
    <row r="218" spans="1:5" ht="49.5" customHeight="1" hidden="1">
      <c r="A218" s="34" t="s">
        <v>260</v>
      </c>
      <c r="B218" s="56" t="s">
        <v>38</v>
      </c>
      <c r="C218" s="33" t="s">
        <v>264</v>
      </c>
      <c r="D218" s="43">
        <v>0</v>
      </c>
      <c r="E218" s="1"/>
    </row>
    <row r="219" spans="1:5" ht="94.5" customHeight="1">
      <c r="A219" s="34" t="s">
        <v>234</v>
      </c>
      <c r="B219" s="61" t="s">
        <v>38</v>
      </c>
      <c r="C219" s="33" t="s">
        <v>55</v>
      </c>
      <c r="D219" s="43">
        <f>SUM(D220:D221)</f>
        <v>2583.6</v>
      </c>
      <c r="E219" s="1"/>
    </row>
    <row r="220" spans="1:5" ht="129" customHeight="1">
      <c r="A220" s="34" t="s">
        <v>265</v>
      </c>
      <c r="B220" s="61" t="s">
        <v>38</v>
      </c>
      <c r="C220" s="33" t="s">
        <v>267</v>
      </c>
      <c r="D220" s="43">
        <v>2583.6</v>
      </c>
      <c r="E220" s="1"/>
    </row>
    <row r="221" spans="1:5" ht="95.25" customHeight="1" hidden="1">
      <c r="A221" s="34" t="s">
        <v>266</v>
      </c>
      <c r="B221" s="61" t="s">
        <v>38</v>
      </c>
      <c r="C221" s="33" t="s">
        <v>268</v>
      </c>
      <c r="D221" s="43">
        <v>0</v>
      </c>
      <c r="E221" s="1"/>
    </row>
    <row r="222" spans="1:5" ht="96" customHeight="1">
      <c r="A222" s="34" t="s">
        <v>837</v>
      </c>
      <c r="B222" s="61" t="s">
        <v>38</v>
      </c>
      <c r="C222" s="33" t="s">
        <v>836</v>
      </c>
      <c r="D222" s="43">
        <f>SUM(D223:D225)</f>
        <v>31584.9</v>
      </c>
      <c r="E222" s="1"/>
    </row>
    <row r="223" spans="1:5" ht="125.25" customHeight="1">
      <c r="A223" s="34" t="s">
        <v>839</v>
      </c>
      <c r="B223" s="61" t="s">
        <v>38</v>
      </c>
      <c r="C223" s="33" t="s">
        <v>838</v>
      </c>
      <c r="D223" s="43">
        <v>31764.5</v>
      </c>
      <c r="E223" s="1"/>
    </row>
    <row r="224" spans="1:5" ht="113.25" customHeight="1">
      <c r="A224" s="34" t="s">
        <v>907</v>
      </c>
      <c r="B224" s="61" t="s">
        <v>38</v>
      </c>
      <c r="C224" s="33" t="s">
        <v>906</v>
      </c>
      <c r="D224" s="43">
        <v>53</v>
      </c>
      <c r="E224" s="1"/>
    </row>
    <row r="225" spans="1:5" ht="113.25" customHeight="1">
      <c r="A225" s="34" t="s">
        <v>960</v>
      </c>
      <c r="B225" s="61" t="s">
        <v>38</v>
      </c>
      <c r="C225" s="33" t="s">
        <v>959</v>
      </c>
      <c r="D225" s="43">
        <v>-232.6</v>
      </c>
      <c r="E225" s="1"/>
    </row>
    <row r="226" spans="1:5" ht="30.75">
      <c r="A226" s="34" t="s">
        <v>842</v>
      </c>
      <c r="B226" s="61" t="s">
        <v>38</v>
      </c>
      <c r="C226" s="33" t="s">
        <v>841</v>
      </c>
      <c r="D226" s="43">
        <f>D227+D237+D247</f>
        <v>62495.700000000004</v>
      </c>
      <c r="E226" s="1"/>
    </row>
    <row r="227" spans="1:5" ht="30.75">
      <c r="A227" s="34" t="s">
        <v>843</v>
      </c>
      <c r="B227" s="61" t="s">
        <v>38</v>
      </c>
      <c r="C227" s="33" t="s">
        <v>844</v>
      </c>
      <c r="D227" s="43">
        <f>D228+D233</f>
        <v>41090.100000000006</v>
      </c>
      <c r="E227" s="1"/>
    </row>
    <row r="228" spans="1:5" ht="30.75">
      <c r="A228" s="34" t="s">
        <v>843</v>
      </c>
      <c r="B228" s="61" t="s">
        <v>38</v>
      </c>
      <c r="C228" s="33" t="s">
        <v>850</v>
      </c>
      <c r="D228" s="43">
        <f>SUM(D229:D232)</f>
        <v>41109.700000000004</v>
      </c>
      <c r="E228" s="1"/>
    </row>
    <row r="229" spans="1:5" ht="62.25">
      <c r="A229" s="34" t="s">
        <v>869</v>
      </c>
      <c r="B229" s="61" t="s">
        <v>38</v>
      </c>
      <c r="C229" s="33" t="s">
        <v>840</v>
      </c>
      <c r="D229" s="43">
        <v>40674</v>
      </c>
      <c r="E229" s="1"/>
    </row>
    <row r="230" spans="1:5" ht="46.5">
      <c r="A230" s="34" t="s">
        <v>870</v>
      </c>
      <c r="B230" s="61" t="s">
        <v>38</v>
      </c>
      <c r="C230" s="33" t="s">
        <v>845</v>
      </c>
      <c r="D230" s="43">
        <v>402.1</v>
      </c>
      <c r="E230" s="1"/>
    </row>
    <row r="231" spans="1:5" ht="64.5" customHeight="1">
      <c r="A231" s="34" t="s">
        <v>871</v>
      </c>
      <c r="B231" s="61" t="s">
        <v>38</v>
      </c>
      <c r="C231" s="33" t="s">
        <v>846</v>
      </c>
      <c r="D231" s="43">
        <v>23.3</v>
      </c>
      <c r="E231" s="1"/>
    </row>
    <row r="232" spans="1:5" ht="46.5">
      <c r="A232" s="34" t="s">
        <v>872</v>
      </c>
      <c r="B232" s="61" t="s">
        <v>38</v>
      </c>
      <c r="C232" s="33" t="s">
        <v>847</v>
      </c>
      <c r="D232" s="43">
        <v>10.3</v>
      </c>
      <c r="E232" s="1"/>
    </row>
    <row r="233" spans="1:5" ht="46.5">
      <c r="A233" s="34" t="s">
        <v>851</v>
      </c>
      <c r="B233" s="61" t="s">
        <v>38</v>
      </c>
      <c r="C233" s="33" t="s">
        <v>849</v>
      </c>
      <c r="D233" s="43">
        <f>SUM(D234:D236)</f>
        <v>-19.6</v>
      </c>
      <c r="E233" s="1"/>
    </row>
    <row r="234" spans="1:5" ht="78">
      <c r="A234" s="34" t="s">
        <v>873</v>
      </c>
      <c r="B234" s="61" t="s">
        <v>38</v>
      </c>
      <c r="C234" s="33" t="s">
        <v>848</v>
      </c>
      <c r="D234" s="43">
        <v>-19.6</v>
      </c>
      <c r="E234" s="1"/>
    </row>
    <row r="235" spans="1:5" ht="62.25" hidden="1">
      <c r="A235" s="34" t="s">
        <v>874</v>
      </c>
      <c r="B235" s="61" t="s">
        <v>38</v>
      </c>
      <c r="C235" s="33" t="s">
        <v>852</v>
      </c>
      <c r="D235" s="43"/>
      <c r="E235" s="1"/>
    </row>
    <row r="236" spans="1:5" ht="78.75" customHeight="1" hidden="1">
      <c r="A236" s="34" t="s">
        <v>909</v>
      </c>
      <c r="B236" s="61" t="s">
        <v>38</v>
      </c>
      <c r="C236" s="33" t="s">
        <v>908</v>
      </c>
      <c r="D236" s="43"/>
      <c r="E236" s="1"/>
    </row>
    <row r="237" spans="1:5" ht="46.5">
      <c r="A237" s="34" t="s">
        <v>854</v>
      </c>
      <c r="B237" s="61" t="s">
        <v>38</v>
      </c>
      <c r="C237" s="33" t="s">
        <v>853</v>
      </c>
      <c r="D237" s="43">
        <f>D238+D243</f>
        <v>21405.6</v>
      </c>
      <c r="E237" s="1"/>
    </row>
    <row r="238" spans="1:5" ht="63" customHeight="1">
      <c r="A238" s="34" t="s">
        <v>856</v>
      </c>
      <c r="B238" s="61" t="s">
        <v>38</v>
      </c>
      <c r="C238" s="33" t="s">
        <v>855</v>
      </c>
      <c r="D238" s="43">
        <f>SUM(D239:D242)</f>
        <v>21407.1</v>
      </c>
      <c r="E238" s="1"/>
    </row>
    <row r="239" spans="1:5" ht="94.5" customHeight="1">
      <c r="A239" s="34" t="s">
        <v>875</v>
      </c>
      <c r="B239" s="61" t="s">
        <v>38</v>
      </c>
      <c r="C239" s="33" t="s">
        <v>857</v>
      </c>
      <c r="D239" s="43">
        <v>21220.7</v>
      </c>
      <c r="E239" s="1"/>
    </row>
    <row r="240" spans="1:5" ht="78">
      <c r="A240" s="34" t="s">
        <v>876</v>
      </c>
      <c r="B240" s="61" t="s">
        <v>38</v>
      </c>
      <c r="C240" s="33" t="s">
        <v>858</v>
      </c>
      <c r="D240" s="43">
        <v>160.3</v>
      </c>
      <c r="E240" s="1"/>
    </row>
    <row r="241" spans="1:5" ht="95.25" customHeight="1">
      <c r="A241" s="34" t="s">
        <v>877</v>
      </c>
      <c r="B241" s="61" t="s">
        <v>38</v>
      </c>
      <c r="C241" s="33" t="s">
        <v>859</v>
      </c>
      <c r="D241" s="43">
        <v>17.6</v>
      </c>
      <c r="E241" s="1"/>
    </row>
    <row r="242" spans="1:5" ht="78">
      <c r="A242" s="34" t="s">
        <v>878</v>
      </c>
      <c r="B242" s="61" t="s">
        <v>38</v>
      </c>
      <c r="C242" s="33" t="s">
        <v>860</v>
      </c>
      <c r="D242" s="43">
        <v>8.5</v>
      </c>
      <c r="E242" s="1"/>
    </row>
    <row r="243" spans="1:5" ht="62.25">
      <c r="A243" s="34" t="s">
        <v>862</v>
      </c>
      <c r="B243" s="61" t="s">
        <v>38</v>
      </c>
      <c r="C243" s="33" t="s">
        <v>861</v>
      </c>
      <c r="D243" s="43">
        <f>SUM(D244:D246)</f>
        <v>-1.5</v>
      </c>
      <c r="E243" s="1"/>
    </row>
    <row r="244" spans="1:5" ht="93">
      <c r="A244" s="34" t="s">
        <v>879</v>
      </c>
      <c r="B244" s="61" t="s">
        <v>38</v>
      </c>
      <c r="C244" s="33" t="s">
        <v>863</v>
      </c>
      <c r="D244" s="43">
        <v>-1.5</v>
      </c>
      <c r="E244" s="1"/>
    </row>
    <row r="245" spans="1:5" ht="62.25" hidden="1">
      <c r="A245" s="34" t="s">
        <v>880</v>
      </c>
      <c r="B245" s="61" t="s">
        <v>38</v>
      </c>
      <c r="C245" s="33" t="s">
        <v>864</v>
      </c>
      <c r="D245" s="43"/>
      <c r="E245" s="1"/>
    </row>
    <row r="246" spans="1:5" ht="93" hidden="1">
      <c r="A246" s="34" t="s">
        <v>911</v>
      </c>
      <c r="B246" s="61" t="s">
        <v>38</v>
      </c>
      <c r="C246" s="33" t="s">
        <v>910</v>
      </c>
      <c r="D246" s="43"/>
      <c r="E246" s="1"/>
    </row>
    <row r="247" spans="1:5" ht="46.5" hidden="1">
      <c r="A247" s="34" t="s">
        <v>868</v>
      </c>
      <c r="B247" s="61" t="s">
        <v>38</v>
      </c>
      <c r="C247" s="33" t="s">
        <v>865</v>
      </c>
      <c r="D247" s="43">
        <f>SUM(D248:D250)</f>
        <v>0</v>
      </c>
      <c r="E247" s="1"/>
    </row>
    <row r="248" spans="1:5" ht="78" hidden="1">
      <c r="A248" s="34" t="s">
        <v>881</v>
      </c>
      <c r="B248" s="61" t="s">
        <v>38</v>
      </c>
      <c r="C248" s="33" t="s">
        <v>866</v>
      </c>
      <c r="D248" s="43"/>
      <c r="E248" s="1"/>
    </row>
    <row r="249" spans="1:5" ht="47.25" customHeight="1" hidden="1">
      <c r="A249" s="34" t="s">
        <v>882</v>
      </c>
      <c r="B249" s="61" t="s">
        <v>38</v>
      </c>
      <c r="C249" s="33" t="s">
        <v>867</v>
      </c>
      <c r="D249" s="43"/>
      <c r="E249" s="1"/>
    </row>
    <row r="250" spans="1:5" ht="80.25" customHeight="1" hidden="1">
      <c r="A250" s="34" t="s">
        <v>913</v>
      </c>
      <c r="B250" s="61" t="s">
        <v>38</v>
      </c>
      <c r="C250" s="33" t="s">
        <v>912</v>
      </c>
      <c r="D250" s="43"/>
      <c r="E250" s="1"/>
    </row>
    <row r="251" spans="1:5" ht="31.5" customHeight="1">
      <c r="A251" s="26" t="s">
        <v>57</v>
      </c>
      <c r="B251" s="61" t="s">
        <v>38</v>
      </c>
      <c r="C251" s="24" t="s">
        <v>134</v>
      </c>
      <c r="D251" s="44">
        <f>D252+D259</f>
        <v>-92.1</v>
      </c>
      <c r="E251" s="1"/>
    </row>
    <row r="252" spans="1:5" ht="33" customHeight="1">
      <c r="A252" s="25" t="s">
        <v>57</v>
      </c>
      <c r="B252" s="61" t="s">
        <v>42</v>
      </c>
      <c r="C252" s="24" t="s">
        <v>115</v>
      </c>
      <c r="D252" s="43">
        <f>D253+D254+D255+D256+D257</f>
        <v>-63.39999999999999</v>
      </c>
      <c r="E252" s="1"/>
    </row>
    <row r="253" spans="1:5" ht="64.5" customHeight="1">
      <c r="A253" s="25" t="s">
        <v>274</v>
      </c>
      <c r="B253" s="61" t="s">
        <v>38</v>
      </c>
      <c r="C253" s="24" t="s">
        <v>269</v>
      </c>
      <c r="D253" s="43">
        <v>-239.1</v>
      </c>
      <c r="E253" s="1"/>
    </row>
    <row r="254" spans="1:5" ht="33" customHeight="1">
      <c r="A254" s="25" t="s">
        <v>275</v>
      </c>
      <c r="B254" s="61" t="s">
        <v>38</v>
      </c>
      <c r="C254" s="24" t="s">
        <v>270</v>
      </c>
      <c r="D254" s="43">
        <v>136.9</v>
      </c>
      <c r="E254" s="1"/>
    </row>
    <row r="255" spans="1:5" ht="33" customHeight="1" hidden="1">
      <c r="A255" s="25" t="s">
        <v>385</v>
      </c>
      <c r="B255" s="61" t="s">
        <v>38</v>
      </c>
      <c r="C255" s="24" t="s">
        <v>384</v>
      </c>
      <c r="D255" s="43">
        <v>0</v>
      </c>
      <c r="E255" s="1"/>
    </row>
    <row r="256" spans="1:5" ht="66" customHeight="1">
      <c r="A256" s="25" t="s">
        <v>276</v>
      </c>
      <c r="B256" s="61" t="s">
        <v>38</v>
      </c>
      <c r="C256" s="24" t="s">
        <v>271</v>
      </c>
      <c r="D256" s="43">
        <v>44.5</v>
      </c>
      <c r="E256" s="1"/>
    </row>
    <row r="257" spans="1:5" ht="33.75" customHeight="1">
      <c r="A257" s="25" t="s">
        <v>277</v>
      </c>
      <c r="B257" s="61" t="s">
        <v>38</v>
      </c>
      <c r="C257" s="24" t="s">
        <v>272</v>
      </c>
      <c r="D257" s="43">
        <v>-5.7</v>
      </c>
      <c r="E257" s="1"/>
    </row>
    <row r="258" spans="1:5" ht="65.25" customHeight="1" hidden="1">
      <c r="A258" s="25" t="s">
        <v>278</v>
      </c>
      <c r="B258" s="61" t="s">
        <v>38</v>
      </c>
      <c r="C258" s="24" t="s">
        <v>273</v>
      </c>
      <c r="D258" s="43"/>
      <c r="E258" s="1"/>
    </row>
    <row r="259" spans="1:5" ht="48" customHeight="1">
      <c r="A259" s="25" t="s">
        <v>133</v>
      </c>
      <c r="B259" s="61" t="s">
        <v>38</v>
      </c>
      <c r="C259" s="24" t="s">
        <v>116</v>
      </c>
      <c r="D259" s="43">
        <f>D260+D261+D262</f>
        <v>-28.7</v>
      </c>
      <c r="E259" s="1"/>
    </row>
    <row r="260" spans="1:5" ht="78">
      <c r="A260" s="25" t="s">
        <v>279</v>
      </c>
      <c r="B260" s="61" t="s">
        <v>38</v>
      </c>
      <c r="C260" s="24" t="s">
        <v>283</v>
      </c>
      <c r="D260" s="43">
        <v>-24.5</v>
      </c>
      <c r="E260" s="1"/>
    </row>
    <row r="261" spans="1:5" ht="48.75" customHeight="1">
      <c r="A261" s="25" t="s">
        <v>280</v>
      </c>
      <c r="B261" s="61" t="s">
        <v>38</v>
      </c>
      <c r="C261" s="24" t="s">
        <v>284</v>
      </c>
      <c r="D261" s="43">
        <v>-4.2</v>
      </c>
      <c r="E261" s="1"/>
    </row>
    <row r="262" spans="1:5" ht="78" hidden="1">
      <c r="A262" s="25" t="s">
        <v>281</v>
      </c>
      <c r="B262" s="61" t="s">
        <v>38</v>
      </c>
      <c r="C262" s="24" t="s">
        <v>285</v>
      </c>
      <c r="D262" s="43"/>
      <c r="E262" s="1"/>
    </row>
    <row r="263" spans="1:5" ht="46.5" hidden="1">
      <c r="A263" s="25" t="s">
        <v>282</v>
      </c>
      <c r="B263" s="61" t="s">
        <v>38</v>
      </c>
      <c r="C263" s="24" t="s">
        <v>286</v>
      </c>
      <c r="D263" s="43"/>
      <c r="E263" s="1"/>
    </row>
    <row r="264" spans="1:5" ht="15.75" customHeight="1">
      <c r="A264" s="26" t="s">
        <v>56</v>
      </c>
      <c r="B264" s="61" t="s">
        <v>38</v>
      </c>
      <c r="C264" s="17" t="s">
        <v>135</v>
      </c>
      <c r="D264" s="43">
        <f>SUM(D265,D269)</f>
        <v>59703.600000000006</v>
      </c>
      <c r="E264" s="1"/>
    </row>
    <row r="265" spans="1:5" ht="15" customHeight="1">
      <c r="A265" s="25" t="s">
        <v>56</v>
      </c>
      <c r="B265" s="61" t="s">
        <v>42</v>
      </c>
      <c r="C265" s="24" t="s">
        <v>117</v>
      </c>
      <c r="D265" s="43">
        <f>SUM(D266:D268)</f>
        <v>59703.600000000006</v>
      </c>
      <c r="E265" s="1"/>
    </row>
    <row r="266" spans="1:5" ht="47.25" customHeight="1">
      <c r="A266" s="25" t="s">
        <v>287</v>
      </c>
      <c r="B266" s="61" t="s">
        <v>38</v>
      </c>
      <c r="C266" s="24" t="s">
        <v>290</v>
      </c>
      <c r="D266" s="43">
        <v>59702.8</v>
      </c>
      <c r="E266" s="1"/>
    </row>
    <row r="267" spans="1:5" ht="30.75" hidden="1">
      <c r="A267" s="25" t="s">
        <v>288</v>
      </c>
      <c r="B267" s="61" t="s">
        <v>38</v>
      </c>
      <c r="C267" s="24" t="s">
        <v>291</v>
      </c>
      <c r="D267" s="43"/>
      <c r="E267" s="1"/>
    </row>
    <row r="268" spans="1:5" ht="46.5" customHeight="1">
      <c r="A268" s="25" t="s">
        <v>289</v>
      </c>
      <c r="B268" s="61" t="s">
        <v>38</v>
      </c>
      <c r="C268" s="24" t="s">
        <v>292</v>
      </c>
      <c r="D268" s="43">
        <v>0.8</v>
      </c>
      <c r="E268" s="1"/>
    </row>
    <row r="269" spans="1:5" ht="33" customHeight="1" hidden="1">
      <c r="A269" s="25" t="s">
        <v>157</v>
      </c>
      <c r="B269" s="61" t="s">
        <v>38</v>
      </c>
      <c r="C269" s="24" t="s">
        <v>118</v>
      </c>
      <c r="D269" s="43">
        <v>0</v>
      </c>
      <c r="E269" s="1"/>
    </row>
    <row r="270" spans="1:5" ht="31.5" customHeight="1">
      <c r="A270" s="25" t="s">
        <v>167</v>
      </c>
      <c r="B270" s="61" t="s">
        <v>38</v>
      </c>
      <c r="C270" s="24" t="s">
        <v>169</v>
      </c>
      <c r="D270" s="43">
        <f>SUM(D271)</f>
        <v>26217.800000000003</v>
      </c>
      <c r="E270" s="1"/>
    </row>
    <row r="271" spans="1:5" ht="34.5" customHeight="1">
      <c r="A271" s="25" t="s">
        <v>168</v>
      </c>
      <c r="B271" s="61" t="s">
        <v>42</v>
      </c>
      <c r="C271" s="24" t="s">
        <v>170</v>
      </c>
      <c r="D271" s="43">
        <f>D272+D273+D274+D275</f>
        <v>26217.800000000003</v>
      </c>
      <c r="E271" s="1"/>
    </row>
    <row r="272" spans="1:5" ht="63.75" customHeight="1">
      <c r="A272" s="25" t="s">
        <v>293</v>
      </c>
      <c r="B272" s="61" t="s">
        <v>38</v>
      </c>
      <c r="C272" s="24" t="s">
        <v>295</v>
      </c>
      <c r="D272" s="43">
        <v>26224.9</v>
      </c>
      <c r="E272" s="1"/>
    </row>
    <row r="273" spans="1:5" ht="48.75" customHeight="1">
      <c r="A273" s="25" t="s">
        <v>294</v>
      </c>
      <c r="B273" s="61" t="s">
        <v>38</v>
      </c>
      <c r="C273" s="24" t="s">
        <v>296</v>
      </c>
      <c r="D273" s="43">
        <v>28</v>
      </c>
      <c r="E273" s="1"/>
    </row>
    <row r="274" spans="1:5" ht="32.25" customHeight="1" hidden="1">
      <c r="A274" s="26" t="s">
        <v>405</v>
      </c>
      <c r="B274" s="61" t="s">
        <v>38</v>
      </c>
      <c r="C274" s="17" t="s">
        <v>406</v>
      </c>
      <c r="D274" s="44">
        <v>0</v>
      </c>
      <c r="E274" s="1"/>
    </row>
    <row r="275" spans="1:5" ht="46.5">
      <c r="A275" s="26" t="s">
        <v>491</v>
      </c>
      <c r="B275" s="61" t="s">
        <v>38</v>
      </c>
      <c r="C275" s="17" t="s">
        <v>407</v>
      </c>
      <c r="D275" s="44">
        <v>-35.1</v>
      </c>
      <c r="E275" s="1"/>
    </row>
    <row r="276" spans="1:5" ht="15.75" customHeight="1">
      <c r="A276" s="22" t="s">
        <v>59</v>
      </c>
      <c r="B276" s="61" t="s">
        <v>42</v>
      </c>
      <c r="C276" s="24" t="s">
        <v>90</v>
      </c>
      <c r="D276" s="44">
        <f>SUM(D277)</f>
        <v>8048.599999999999</v>
      </c>
      <c r="E276" s="1"/>
    </row>
    <row r="277" spans="1:5" ht="47.25" customHeight="1">
      <c r="A277" s="26" t="s">
        <v>76</v>
      </c>
      <c r="B277" s="61" t="s">
        <v>42</v>
      </c>
      <c r="C277" s="24" t="s">
        <v>91</v>
      </c>
      <c r="D277" s="43">
        <f>SUM(D278:D282)</f>
        <v>8048.599999999999</v>
      </c>
      <c r="E277" s="1"/>
    </row>
    <row r="278" spans="1:5" ht="78.75" customHeight="1">
      <c r="A278" s="26" t="s">
        <v>297</v>
      </c>
      <c r="B278" s="61" t="s">
        <v>38</v>
      </c>
      <c r="C278" s="17" t="s">
        <v>301</v>
      </c>
      <c r="D278" s="43">
        <v>7699.3</v>
      </c>
      <c r="E278" s="1"/>
    </row>
    <row r="279" spans="1:5" ht="63" customHeight="1">
      <c r="A279" s="26" t="s">
        <v>298</v>
      </c>
      <c r="B279" s="61" t="s">
        <v>38</v>
      </c>
      <c r="C279" s="17" t="s">
        <v>302</v>
      </c>
      <c r="D279" s="43">
        <v>349.9</v>
      </c>
      <c r="E279" s="1"/>
    </row>
    <row r="280" spans="1:5" ht="78.75" customHeight="1" hidden="1">
      <c r="A280" s="26" t="s">
        <v>299</v>
      </c>
      <c r="B280" s="61" t="s">
        <v>38</v>
      </c>
      <c r="C280" s="17" t="s">
        <v>303</v>
      </c>
      <c r="D280" s="43"/>
      <c r="E280" s="1"/>
    </row>
    <row r="281" spans="1:5" ht="47.25" customHeight="1">
      <c r="A281" s="26" t="s">
        <v>300</v>
      </c>
      <c r="B281" s="61" t="s">
        <v>38</v>
      </c>
      <c r="C281" s="17" t="s">
        <v>304</v>
      </c>
      <c r="D281" s="43">
        <v>-0.6</v>
      </c>
      <c r="E281" s="1"/>
    </row>
    <row r="282" spans="1:5" ht="81" customHeight="1" hidden="1">
      <c r="A282" s="26" t="s">
        <v>395</v>
      </c>
      <c r="B282" s="61" t="s">
        <v>38</v>
      </c>
      <c r="C282" s="17" t="s">
        <v>394</v>
      </c>
      <c r="D282" s="43"/>
      <c r="E282" s="1"/>
    </row>
    <row r="283" spans="1:5" ht="15.75" customHeight="1">
      <c r="A283" s="26" t="s">
        <v>77</v>
      </c>
      <c r="B283" s="61" t="s">
        <v>38</v>
      </c>
      <c r="C283" s="24" t="s">
        <v>58</v>
      </c>
      <c r="D283" s="44">
        <f>SUM(D284,D290)</f>
        <v>23606.300000000003</v>
      </c>
      <c r="E283" s="1"/>
    </row>
    <row r="284" spans="1:5" ht="17.25" customHeight="1">
      <c r="A284" s="25" t="s">
        <v>220</v>
      </c>
      <c r="B284" s="61" t="s">
        <v>38</v>
      </c>
      <c r="C284" s="24" t="s">
        <v>221</v>
      </c>
      <c r="D284" s="44">
        <f>SUM(D285)</f>
        <v>22198.9</v>
      </c>
      <c r="E284" s="1"/>
    </row>
    <row r="285" spans="1:5" ht="34.5" customHeight="1">
      <c r="A285" s="25" t="s">
        <v>222</v>
      </c>
      <c r="B285" s="61" t="s">
        <v>42</v>
      </c>
      <c r="C285" s="24" t="s">
        <v>223</v>
      </c>
      <c r="D285" s="43">
        <f>SUM(D286:D289)</f>
        <v>22198.9</v>
      </c>
      <c r="E285" s="1"/>
    </row>
    <row r="286" spans="1:5" ht="66" customHeight="1">
      <c r="A286" s="25" t="s">
        <v>305</v>
      </c>
      <c r="B286" s="61" t="s">
        <v>38</v>
      </c>
      <c r="C286" s="24" t="s">
        <v>309</v>
      </c>
      <c r="D286" s="43">
        <v>21989.9</v>
      </c>
      <c r="E286" s="1"/>
    </row>
    <row r="287" spans="1:5" ht="48.75" customHeight="1">
      <c r="A287" s="25" t="s">
        <v>306</v>
      </c>
      <c r="B287" s="61" t="s">
        <v>38</v>
      </c>
      <c r="C287" s="24" t="s">
        <v>310</v>
      </c>
      <c r="D287" s="43">
        <v>207.1</v>
      </c>
      <c r="E287" s="1"/>
    </row>
    <row r="288" spans="1:5" ht="65.25" customHeight="1" hidden="1">
      <c r="A288" s="25" t="s">
        <v>307</v>
      </c>
      <c r="B288" s="61" t="s">
        <v>38</v>
      </c>
      <c r="C288" s="24" t="s">
        <v>311</v>
      </c>
      <c r="D288" s="43"/>
      <c r="E288" s="1"/>
    </row>
    <row r="289" spans="1:5" ht="46.5">
      <c r="A289" s="25" t="s">
        <v>308</v>
      </c>
      <c r="B289" s="61" t="s">
        <v>38</v>
      </c>
      <c r="C289" s="24" t="s">
        <v>312</v>
      </c>
      <c r="D289" s="43">
        <v>1.9</v>
      </c>
      <c r="E289" s="1"/>
    </row>
    <row r="290" spans="1:5" ht="16.5" customHeight="1">
      <c r="A290" s="25" t="s">
        <v>224</v>
      </c>
      <c r="B290" s="61" t="s">
        <v>42</v>
      </c>
      <c r="C290" s="24" t="s">
        <v>225</v>
      </c>
      <c r="D290" s="44">
        <f>SUM(D291)</f>
        <v>1407.3999999999999</v>
      </c>
      <c r="E290" s="1"/>
    </row>
    <row r="291" spans="1:5" ht="30.75" customHeight="1">
      <c r="A291" s="25" t="s">
        <v>226</v>
      </c>
      <c r="B291" s="61" t="s">
        <v>42</v>
      </c>
      <c r="C291" s="24" t="s">
        <v>227</v>
      </c>
      <c r="D291" s="43">
        <f>SUM(D292:D297)</f>
        <v>1407.3999999999999</v>
      </c>
      <c r="E291" s="1"/>
    </row>
    <row r="292" spans="1:5" ht="64.5" customHeight="1">
      <c r="A292" s="25" t="s">
        <v>313</v>
      </c>
      <c r="B292" s="61" t="s">
        <v>38</v>
      </c>
      <c r="C292" s="24" t="s">
        <v>317</v>
      </c>
      <c r="D292" s="43">
        <v>1340.8</v>
      </c>
      <c r="E292" s="1"/>
    </row>
    <row r="293" spans="1:5" ht="49.5" customHeight="1">
      <c r="A293" s="25" t="s">
        <v>314</v>
      </c>
      <c r="B293" s="61" t="s">
        <v>38</v>
      </c>
      <c r="C293" s="24" t="s">
        <v>318</v>
      </c>
      <c r="D293" s="43">
        <v>66.6</v>
      </c>
      <c r="E293" s="1"/>
    </row>
    <row r="294" spans="1:5" ht="32.25" customHeight="1" hidden="1">
      <c r="A294" s="25" t="s">
        <v>226</v>
      </c>
      <c r="B294" s="61" t="s">
        <v>38</v>
      </c>
      <c r="C294" s="24" t="s">
        <v>408</v>
      </c>
      <c r="D294" s="43"/>
      <c r="E294" s="1"/>
    </row>
    <row r="295" spans="1:5" ht="64.5" customHeight="1" hidden="1">
      <c r="A295" s="25" t="s">
        <v>315</v>
      </c>
      <c r="B295" s="61" t="s">
        <v>38</v>
      </c>
      <c r="C295" s="24" t="s">
        <v>319</v>
      </c>
      <c r="D295" s="43"/>
      <c r="E295" s="1"/>
    </row>
    <row r="296" spans="1:5" ht="46.5" hidden="1">
      <c r="A296" s="25" t="s">
        <v>316</v>
      </c>
      <c r="B296" s="61" t="s">
        <v>38</v>
      </c>
      <c r="C296" s="24" t="s">
        <v>320</v>
      </c>
      <c r="D296" s="43"/>
      <c r="E296" s="1"/>
    </row>
    <row r="297" spans="1:5" ht="78.75" customHeight="1" hidden="1">
      <c r="A297" s="25" t="s">
        <v>381</v>
      </c>
      <c r="B297" s="61" t="s">
        <v>38</v>
      </c>
      <c r="C297" s="24" t="s">
        <v>380</v>
      </c>
      <c r="D297" s="43"/>
      <c r="E297" s="1"/>
    </row>
    <row r="298" spans="1:5" ht="32.25" customHeight="1">
      <c r="A298" s="18" t="s">
        <v>190</v>
      </c>
      <c r="B298" s="56" t="s">
        <v>38</v>
      </c>
      <c r="C298" s="7" t="s">
        <v>99</v>
      </c>
      <c r="D298" s="44">
        <f>SUM(D299)</f>
        <v>21937</v>
      </c>
      <c r="E298" s="1"/>
    </row>
    <row r="299" spans="1:5" ht="48" customHeight="1">
      <c r="A299" s="18" t="s">
        <v>95</v>
      </c>
      <c r="B299" s="56" t="s">
        <v>38</v>
      </c>
      <c r="C299" s="7" t="s">
        <v>15</v>
      </c>
      <c r="D299" s="43">
        <f>SUM(D300:D302)</f>
        <v>21937</v>
      </c>
      <c r="E299" s="1"/>
    </row>
    <row r="300" spans="1:5" ht="63.75" customHeight="1">
      <c r="A300" s="18" t="s">
        <v>885</v>
      </c>
      <c r="B300" s="56" t="s">
        <v>38</v>
      </c>
      <c r="C300" s="7" t="s">
        <v>883</v>
      </c>
      <c r="D300" s="43">
        <v>19812</v>
      </c>
      <c r="E300" s="1"/>
    </row>
    <row r="301" spans="1:5" ht="80.25" customHeight="1">
      <c r="A301" s="18" t="s">
        <v>886</v>
      </c>
      <c r="B301" s="56" t="s">
        <v>38</v>
      </c>
      <c r="C301" s="7" t="s">
        <v>884</v>
      </c>
      <c r="D301" s="43">
        <v>2134.7</v>
      </c>
      <c r="E301" s="1"/>
    </row>
    <row r="302" spans="1:5" ht="48" customHeight="1">
      <c r="A302" s="18" t="s">
        <v>360</v>
      </c>
      <c r="B302" s="56" t="s">
        <v>38</v>
      </c>
      <c r="C302" s="7" t="s">
        <v>361</v>
      </c>
      <c r="D302" s="43">
        <v>-9.7</v>
      </c>
      <c r="E302" s="1"/>
    </row>
    <row r="303" spans="1:5" ht="30.75">
      <c r="A303" s="26" t="s">
        <v>79</v>
      </c>
      <c r="B303" s="60">
        <v>182</v>
      </c>
      <c r="C303" s="11" t="s">
        <v>60</v>
      </c>
      <c r="D303" s="44">
        <f>SUM(D304)</f>
        <v>1.5</v>
      </c>
      <c r="E303" s="1"/>
    </row>
    <row r="304" spans="1:5" ht="46.5">
      <c r="A304" s="25" t="s">
        <v>63</v>
      </c>
      <c r="B304" s="61" t="s">
        <v>42</v>
      </c>
      <c r="C304" s="24" t="s">
        <v>64</v>
      </c>
      <c r="D304" s="43">
        <f>SUM(D305:D308)</f>
        <v>1.5</v>
      </c>
      <c r="E304" s="1"/>
    </row>
    <row r="305" spans="1:5" ht="78" hidden="1">
      <c r="A305" s="25" t="s">
        <v>321</v>
      </c>
      <c r="B305" s="61" t="s">
        <v>38</v>
      </c>
      <c r="C305" s="24" t="s">
        <v>324</v>
      </c>
      <c r="D305" s="43"/>
      <c r="E305" s="1"/>
    </row>
    <row r="306" spans="1:5" ht="48" customHeight="1">
      <c r="A306" s="25" t="s">
        <v>322</v>
      </c>
      <c r="B306" s="61" t="s">
        <v>38</v>
      </c>
      <c r="C306" s="24" t="s">
        <v>325</v>
      </c>
      <c r="D306" s="43">
        <v>1.5</v>
      </c>
      <c r="E306" s="1"/>
    </row>
    <row r="307" spans="1:5" ht="46.5" customHeight="1" hidden="1">
      <c r="A307" s="25" t="s">
        <v>930</v>
      </c>
      <c r="B307" s="61" t="s">
        <v>38</v>
      </c>
      <c r="C307" s="24" t="s">
        <v>929</v>
      </c>
      <c r="D307" s="43"/>
      <c r="E307" s="1"/>
    </row>
    <row r="308" spans="1:5" ht="78">
      <c r="A308" s="25" t="s">
        <v>323</v>
      </c>
      <c r="B308" s="61" t="s">
        <v>38</v>
      </c>
      <c r="C308" s="24" t="s">
        <v>326</v>
      </c>
      <c r="D308" s="43">
        <v>0</v>
      </c>
      <c r="E308" s="1"/>
    </row>
    <row r="309" spans="1:5" ht="15" hidden="1">
      <c r="A309" s="25" t="s">
        <v>87</v>
      </c>
      <c r="B309" s="61" t="s">
        <v>38</v>
      </c>
      <c r="C309" s="24" t="s">
        <v>65</v>
      </c>
      <c r="D309" s="44">
        <f>SUM(D310)</f>
        <v>0</v>
      </c>
      <c r="E309" s="1"/>
    </row>
    <row r="310" spans="1:5" ht="30.75" hidden="1">
      <c r="A310" s="26" t="s">
        <v>86</v>
      </c>
      <c r="B310" s="60">
        <v>182</v>
      </c>
      <c r="C310" s="11" t="s">
        <v>61</v>
      </c>
      <c r="D310" s="44">
        <f>SUM(D311)</f>
        <v>0</v>
      </c>
      <c r="E310" s="1"/>
    </row>
    <row r="311" spans="1:5" ht="32.25" customHeight="1" hidden="1">
      <c r="A311" s="25" t="s">
        <v>33</v>
      </c>
      <c r="B311" s="61" t="s">
        <v>42</v>
      </c>
      <c r="C311" s="24" t="s">
        <v>136</v>
      </c>
      <c r="D311" s="43">
        <f>SUM(D312:D315)</f>
        <v>0</v>
      </c>
      <c r="E311" s="1"/>
    </row>
    <row r="312" spans="1:5" ht="63.75" customHeight="1" hidden="1">
      <c r="A312" s="25" t="s">
        <v>327</v>
      </c>
      <c r="B312" s="61" t="s">
        <v>38</v>
      </c>
      <c r="C312" s="24" t="s">
        <v>330</v>
      </c>
      <c r="D312" s="43"/>
      <c r="E312" s="1"/>
    </row>
    <row r="313" spans="1:5" ht="46.5" hidden="1">
      <c r="A313" s="25" t="s">
        <v>328</v>
      </c>
      <c r="B313" s="61" t="s">
        <v>38</v>
      </c>
      <c r="C313" s="24" t="s">
        <v>331</v>
      </c>
      <c r="D313" s="43"/>
      <c r="E313" s="1"/>
    </row>
    <row r="314" spans="1:5" ht="63" customHeight="1" hidden="1">
      <c r="A314" s="25" t="s">
        <v>329</v>
      </c>
      <c r="B314" s="61" t="s">
        <v>38</v>
      </c>
      <c r="C314" s="24" t="s">
        <v>332</v>
      </c>
      <c r="D314" s="43"/>
      <c r="E314" s="1"/>
    </row>
    <row r="315" spans="1:5" ht="46.5" hidden="1">
      <c r="A315" s="25" t="s">
        <v>377</v>
      </c>
      <c r="B315" s="61" t="s">
        <v>38</v>
      </c>
      <c r="C315" s="24" t="s">
        <v>376</v>
      </c>
      <c r="D315" s="43">
        <v>0</v>
      </c>
      <c r="E315" s="1"/>
    </row>
    <row r="316" spans="1:5" ht="30.75" hidden="1">
      <c r="A316" s="26" t="s">
        <v>80</v>
      </c>
      <c r="B316" s="60">
        <v>182</v>
      </c>
      <c r="C316" s="5" t="s">
        <v>62</v>
      </c>
      <c r="D316" s="75">
        <f>SUM(D317,D322,D325)</f>
        <v>0</v>
      </c>
      <c r="E316" s="1"/>
    </row>
    <row r="317" spans="1:5" ht="15" hidden="1">
      <c r="A317" s="25" t="s">
        <v>67</v>
      </c>
      <c r="B317" s="61" t="s">
        <v>42</v>
      </c>
      <c r="C317" s="24" t="s">
        <v>68</v>
      </c>
      <c r="D317" s="72">
        <f>SUM(D318)</f>
        <v>0</v>
      </c>
      <c r="E317" s="1"/>
    </row>
    <row r="318" spans="1:5" ht="31.5" customHeight="1" hidden="1">
      <c r="A318" s="25" t="s">
        <v>66</v>
      </c>
      <c r="B318" s="61" t="s">
        <v>42</v>
      </c>
      <c r="C318" s="24" t="s">
        <v>137</v>
      </c>
      <c r="D318" s="43">
        <f>SUM(D319:D321)</f>
        <v>0</v>
      </c>
      <c r="E318" s="1"/>
    </row>
    <row r="319" spans="1:5" ht="63.75" customHeight="1" hidden="1">
      <c r="A319" s="25" t="s">
        <v>333</v>
      </c>
      <c r="B319" s="61" t="s">
        <v>38</v>
      </c>
      <c r="C319" s="24" t="s">
        <v>335</v>
      </c>
      <c r="D319" s="43">
        <v>0</v>
      </c>
      <c r="E319" s="1"/>
    </row>
    <row r="320" spans="1:5" ht="30.75" hidden="1">
      <c r="A320" s="25" t="s">
        <v>334</v>
      </c>
      <c r="B320" s="61" t="s">
        <v>38</v>
      </c>
      <c r="C320" s="24" t="s">
        <v>336</v>
      </c>
      <c r="D320" s="43">
        <v>0</v>
      </c>
      <c r="E320" s="1"/>
    </row>
    <row r="321" spans="1:5" ht="62.25" hidden="1">
      <c r="A321" s="25" t="s">
        <v>397</v>
      </c>
      <c r="B321" s="61" t="s">
        <v>38</v>
      </c>
      <c r="C321" s="24" t="s">
        <v>396</v>
      </c>
      <c r="D321" s="43">
        <v>0</v>
      </c>
      <c r="E321" s="1"/>
    </row>
    <row r="322" spans="1:5" ht="46.5" hidden="1">
      <c r="A322" s="18" t="s">
        <v>69</v>
      </c>
      <c r="B322" s="56" t="s">
        <v>38</v>
      </c>
      <c r="C322" s="7" t="s">
        <v>70</v>
      </c>
      <c r="D322" s="75">
        <f>SUM(D323)</f>
        <v>0</v>
      </c>
      <c r="E322" s="1"/>
    </row>
    <row r="323" spans="1:5" ht="62.25" hidden="1">
      <c r="A323" s="25" t="s">
        <v>121</v>
      </c>
      <c r="B323" s="61" t="s">
        <v>42</v>
      </c>
      <c r="C323" s="24" t="s">
        <v>138</v>
      </c>
      <c r="D323" s="43">
        <f>SUM(D324)</f>
        <v>0</v>
      </c>
      <c r="E323" s="1"/>
    </row>
    <row r="324" spans="1:5" ht="93" hidden="1">
      <c r="A324" s="25" t="s">
        <v>337</v>
      </c>
      <c r="B324" s="61" t="s">
        <v>38</v>
      </c>
      <c r="C324" s="24" t="s">
        <v>338</v>
      </c>
      <c r="D324" s="43"/>
      <c r="E324" s="1"/>
    </row>
    <row r="325" spans="1:5" ht="15.75" customHeight="1" hidden="1">
      <c r="A325" s="18" t="s">
        <v>71</v>
      </c>
      <c r="B325" s="56" t="s">
        <v>38</v>
      </c>
      <c r="C325" s="35" t="s">
        <v>72</v>
      </c>
      <c r="D325" s="72">
        <f>SUM(D326)</f>
        <v>0</v>
      </c>
      <c r="E325" s="1"/>
    </row>
    <row r="326" spans="1:5" ht="31.5" customHeight="1" hidden="1">
      <c r="A326" s="25" t="s">
        <v>73</v>
      </c>
      <c r="B326" s="61" t="s">
        <v>42</v>
      </c>
      <c r="C326" s="12" t="s">
        <v>156</v>
      </c>
      <c r="D326" s="72">
        <f>SUM(D327:D329)</f>
        <v>0</v>
      </c>
      <c r="E326" s="1"/>
    </row>
    <row r="327" spans="1:5" ht="63" customHeight="1" hidden="1">
      <c r="A327" s="25" t="s">
        <v>339</v>
      </c>
      <c r="B327" s="61" t="s">
        <v>38</v>
      </c>
      <c r="C327" s="12" t="s">
        <v>342</v>
      </c>
      <c r="D327" s="43">
        <v>0</v>
      </c>
      <c r="E327" s="1"/>
    </row>
    <row r="328" spans="1:5" ht="47.25" customHeight="1" hidden="1">
      <c r="A328" s="25" t="s">
        <v>340</v>
      </c>
      <c r="B328" s="61" t="s">
        <v>38</v>
      </c>
      <c r="C328" s="12" t="s">
        <v>343</v>
      </c>
      <c r="D328" s="43">
        <v>0</v>
      </c>
      <c r="E328" s="1"/>
    </row>
    <row r="329" spans="1:5" ht="63" customHeight="1" hidden="1">
      <c r="A329" s="25" t="s">
        <v>341</v>
      </c>
      <c r="B329" s="61" t="s">
        <v>38</v>
      </c>
      <c r="C329" s="12" t="s">
        <v>344</v>
      </c>
      <c r="D329" s="43">
        <v>0</v>
      </c>
      <c r="E329" s="1"/>
    </row>
    <row r="330" spans="1:5" ht="33" customHeight="1" hidden="1">
      <c r="A330" s="29" t="s">
        <v>534</v>
      </c>
      <c r="B330" s="61" t="s">
        <v>38</v>
      </c>
      <c r="C330" s="24" t="s">
        <v>535</v>
      </c>
      <c r="D330" s="51">
        <f>D331</f>
        <v>0</v>
      </c>
      <c r="E330" s="1"/>
    </row>
    <row r="331" spans="1:5" ht="78" hidden="1">
      <c r="A331" s="22" t="s">
        <v>699</v>
      </c>
      <c r="B331" s="61" t="s">
        <v>38</v>
      </c>
      <c r="C331" s="7" t="s">
        <v>550</v>
      </c>
      <c r="D331" s="51">
        <f>D332</f>
        <v>0</v>
      </c>
      <c r="E331" s="1"/>
    </row>
    <row r="332" spans="1:5" ht="124.5" hidden="1">
      <c r="A332" s="22" t="s">
        <v>668</v>
      </c>
      <c r="B332" s="61" t="s">
        <v>38</v>
      </c>
      <c r="C332" s="7" t="s">
        <v>551</v>
      </c>
      <c r="D332" s="51">
        <v>0</v>
      </c>
      <c r="E332" s="1"/>
    </row>
    <row r="333" spans="1:5" ht="15" customHeight="1">
      <c r="A333" s="34" t="s">
        <v>515</v>
      </c>
      <c r="B333" s="61" t="s">
        <v>38</v>
      </c>
      <c r="C333" s="7" t="s">
        <v>516</v>
      </c>
      <c r="D333" s="51">
        <f>D334</f>
        <v>18.3</v>
      </c>
      <c r="E333" s="1"/>
    </row>
    <row r="334" spans="1:5" ht="78">
      <c r="A334" s="29" t="s">
        <v>517</v>
      </c>
      <c r="B334" s="61" t="s">
        <v>38</v>
      </c>
      <c r="C334" s="7" t="s">
        <v>518</v>
      </c>
      <c r="D334" s="51">
        <f>D335+D337</f>
        <v>18.3</v>
      </c>
      <c r="E334" s="1"/>
    </row>
    <row r="335" spans="1:5" ht="63" customHeight="1">
      <c r="A335" s="29" t="s">
        <v>519</v>
      </c>
      <c r="B335" s="61" t="s">
        <v>38</v>
      </c>
      <c r="C335" s="7" t="s">
        <v>520</v>
      </c>
      <c r="D335" s="51">
        <f>D336</f>
        <v>12.5</v>
      </c>
      <c r="E335" s="1"/>
    </row>
    <row r="336" spans="1:5" ht="142.5" customHeight="1">
      <c r="A336" s="29" t="s">
        <v>522</v>
      </c>
      <c r="B336" s="61" t="s">
        <v>38</v>
      </c>
      <c r="C336" s="7" t="s">
        <v>521</v>
      </c>
      <c r="D336" s="44">
        <v>12.5</v>
      </c>
      <c r="E336" s="1"/>
    </row>
    <row r="337" spans="1:5" ht="78">
      <c r="A337" s="29" t="s">
        <v>552</v>
      </c>
      <c r="B337" s="56" t="s">
        <v>38</v>
      </c>
      <c r="C337" s="7" t="s">
        <v>553</v>
      </c>
      <c r="D337" s="43">
        <v>5.8</v>
      </c>
      <c r="E337" s="1"/>
    </row>
    <row r="338" spans="1:5" ht="12" customHeight="1">
      <c r="A338" s="29"/>
      <c r="B338" s="56"/>
      <c r="C338" s="7"/>
      <c r="D338" s="76"/>
      <c r="E338" s="1"/>
    </row>
    <row r="339" spans="1:8" ht="27.75" customHeight="1">
      <c r="A339" s="63" t="s">
        <v>158</v>
      </c>
      <c r="B339" s="58" t="s">
        <v>74</v>
      </c>
      <c r="C339" s="130"/>
      <c r="D339" s="73">
        <f>D340</f>
        <v>114.9</v>
      </c>
      <c r="E339" s="1"/>
      <c r="H339" s="82"/>
    </row>
    <row r="340" spans="1:5" ht="17.25" customHeight="1">
      <c r="A340" s="34" t="s">
        <v>515</v>
      </c>
      <c r="B340" s="56" t="s">
        <v>74</v>
      </c>
      <c r="C340" s="7" t="s">
        <v>516</v>
      </c>
      <c r="D340" s="51">
        <f>D341</f>
        <v>114.9</v>
      </c>
      <c r="E340" s="1"/>
    </row>
    <row r="341" spans="1:5" ht="78.75" customHeight="1">
      <c r="A341" s="29" t="s">
        <v>517</v>
      </c>
      <c r="B341" s="56" t="s">
        <v>74</v>
      </c>
      <c r="C341" s="7" t="s">
        <v>518</v>
      </c>
      <c r="D341" s="51">
        <f>D342</f>
        <v>114.9</v>
      </c>
      <c r="E341" s="1"/>
    </row>
    <row r="342" spans="1:5" ht="63.75" customHeight="1">
      <c r="A342" s="29" t="s">
        <v>519</v>
      </c>
      <c r="B342" s="56" t="s">
        <v>74</v>
      </c>
      <c r="C342" s="7" t="s">
        <v>520</v>
      </c>
      <c r="D342" s="51">
        <f>D343</f>
        <v>114.9</v>
      </c>
      <c r="E342" s="1"/>
    </row>
    <row r="343" spans="1:5" ht="141.75" customHeight="1">
      <c r="A343" s="29" t="s">
        <v>522</v>
      </c>
      <c r="B343" s="56" t="s">
        <v>74</v>
      </c>
      <c r="C343" s="7" t="s">
        <v>521</v>
      </c>
      <c r="D343" s="44">
        <v>114.9</v>
      </c>
      <c r="E343" s="1"/>
    </row>
    <row r="344" spans="1:5" ht="12" customHeight="1" hidden="1">
      <c r="A344" s="29"/>
      <c r="B344" s="56"/>
      <c r="C344" s="7"/>
      <c r="D344" s="76"/>
      <c r="E344" s="1"/>
    </row>
    <row r="345" spans="1:5" ht="40.5" customHeight="1" hidden="1">
      <c r="A345" s="65" t="s">
        <v>350</v>
      </c>
      <c r="B345" s="58" t="s">
        <v>74</v>
      </c>
      <c r="C345" s="6"/>
      <c r="D345" s="77">
        <f>D346+D351</f>
        <v>0</v>
      </c>
      <c r="E345" s="1"/>
    </row>
    <row r="346" spans="1:5" ht="34.5" customHeight="1" hidden="1">
      <c r="A346" s="29" t="s">
        <v>534</v>
      </c>
      <c r="B346" s="61" t="s">
        <v>74</v>
      </c>
      <c r="C346" s="24" t="s">
        <v>535</v>
      </c>
      <c r="D346" s="72">
        <f>D347+D349</f>
        <v>0</v>
      </c>
      <c r="E346" s="1"/>
    </row>
    <row r="347" spans="1:5" ht="78" hidden="1">
      <c r="A347" s="29" t="s">
        <v>695</v>
      </c>
      <c r="B347" s="57" t="s">
        <v>74</v>
      </c>
      <c r="C347" s="7" t="s">
        <v>540</v>
      </c>
      <c r="D347" s="72">
        <f>D348</f>
        <v>0</v>
      </c>
      <c r="E347" s="1"/>
    </row>
    <row r="348" spans="1:5" ht="108.75" hidden="1">
      <c r="A348" s="29" t="s">
        <v>696</v>
      </c>
      <c r="B348" s="57" t="s">
        <v>74</v>
      </c>
      <c r="C348" s="7" t="s">
        <v>541</v>
      </c>
      <c r="D348" s="72">
        <v>0</v>
      </c>
      <c r="E348" s="1"/>
    </row>
    <row r="349" spans="1:5" ht="78" hidden="1">
      <c r="A349" s="22" t="s">
        <v>688</v>
      </c>
      <c r="B349" s="57" t="s">
        <v>74</v>
      </c>
      <c r="C349" s="7" t="s">
        <v>532</v>
      </c>
      <c r="D349" s="72">
        <f>D350</f>
        <v>0</v>
      </c>
      <c r="E349" s="1"/>
    </row>
    <row r="350" spans="1:5" ht="95.25" customHeight="1" hidden="1">
      <c r="A350" s="22" t="s">
        <v>689</v>
      </c>
      <c r="B350" s="57" t="s">
        <v>74</v>
      </c>
      <c r="C350" s="7" t="s">
        <v>533</v>
      </c>
      <c r="D350" s="72">
        <v>0</v>
      </c>
      <c r="E350" s="1"/>
    </row>
    <row r="351" spans="1:5" ht="16.5" customHeight="1" hidden="1">
      <c r="A351" s="34" t="s">
        <v>515</v>
      </c>
      <c r="B351" s="56" t="s">
        <v>74</v>
      </c>
      <c r="C351" s="7" t="s">
        <v>516</v>
      </c>
      <c r="D351" s="51">
        <f>D352</f>
        <v>0</v>
      </c>
      <c r="E351" s="1"/>
    </row>
    <row r="352" spans="1:5" ht="78" customHeight="1" hidden="1">
      <c r="A352" s="29" t="s">
        <v>517</v>
      </c>
      <c r="B352" s="56" t="s">
        <v>74</v>
      </c>
      <c r="C352" s="7" t="s">
        <v>518</v>
      </c>
      <c r="D352" s="51">
        <f>D353</f>
        <v>0</v>
      </c>
      <c r="E352" s="1"/>
    </row>
    <row r="353" spans="1:5" ht="63" customHeight="1" hidden="1">
      <c r="A353" s="29" t="s">
        <v>519</v>
      </c>
      <c r="B353" s="56" t="s">
        <v>74</v>
      </c>
      <c r="C353" s="7" t="s">
        <v>520</v>
      </c>
      <c r="D353" s="51">
        <f>D354</f>
        <v>0</v>
      </c>
      <c r="E353" s="1"/>
    </row>
    <row r="354" spans="1:5" ht="142.5" customHeight="1" hidden="1">
      <c r="A354" s="29" t="s">
        <v>522</v>
      </c>
      <c r="B354" s="56" t="s">
        <v>74</v>
      </c>
      <c r="C354" s="7" t="s">
        <v>521</v>
      </c>
      <c r="D354" s="44"/>
      <c r="E354" s="1"/>
    </row>
    <row r="355" spans="1:5" ht="12" customHeight="1">
      <c r="A355" s="29"/>
      <c r="B355" s="56"/>
      <c r="C355" s="7"/>
      <c r="D355" s="76"/>
      <c r="E355" s="1"/>
    </row>
    <row r="356" spans="1:5" ht="26.25">
      <c r="A356" s="63" t="s">
        <v>555</v>
      </c>
      <c r="B356" s="58" t="s">
        <v>554</v>
      </c>
      <c r="C356" s="6"/>
      <c r="D356" s="73">
        <f>D357</f>
        <v>103.5</v>
      </c>
      <c r="E356" s="1"/>
    </row>
    <row r="357" spans="1:5" ht="33" customHeight="1">
      <c r="A357" s="29" t="s">
        <v>534</v>
      </c>
      <c r="B357" s="56" t="s">
        <v>554</v>
      </c>
      <c r="C357" s="24" t="s">
        <v>535</v>
      </c>
      <c r="D357" s="72">
        <f>D358+D361+D368+D376+D379+D383+D372+D374</f>
        <v>103.5</v>
      </c>
      <c r="E357" s="1"/>
    </row>
    <row r="358" spans="1:5" ht="62.25">
      <c r="A358" s="25" t="s">
        <v>700</v>
      </c>
      <c r="B358" s="56" t="s">
        <v>554</v>
      </c>
      <c r="C358" s="24" t="s">
        <v>556</v>
      </c>
      <c r="D358" s="72">
        <f>D359</f>
        <v>10.8</v>
      </c>
      <c r="E358" s="1"/>
    </row>
    <row r="359" spans="1:5" ht="80.25" customHeight="1">
      <c r="A359" s="29" t="s">
        <v>701</v>
      </c>
      <c r="B359" s="56" t="s">
        <v>554</v>
      </c>
      <c r="C359" s="7" t="s">
        <v>557</v>
      </c>
      <c r="D359" s="72">
        <f>D360</f>
        <v>10.8</v>
      </c>
      <c r="E359" s="1"/>
    </row>
    <row r="360" spans="1:5" ht="126" customHeight="1">
      <c r="A360" s="29" t="s">
        <v>786</v>
      </c>
      <c r="B360" s="56" t="s">
        <v>554</v>
      </c>
      <c r="C360" s="7" t="s">
        <v>558</v>
      </c>
      <c r="D360" s="72">
        <v>10.8</v>
      </c>
      <c r="E360" s="1"/>
    </row>
    <row r="361" spans="1:5" ht="80.25" customHeight="1">
      <c r="A361" s="29" t="s">
        <v>695</v>
      </c>
      <c r="B361" s="56" t="s">
        <v>554</v>
      </c>
      <c r="C361" s="7" t="s">
        <v>540</v>
      </c>
      <c r="D361" s="72">
        <f>D362</f>
        <v>12.5</v>
      </c>
      <c r="E361" s="1"/>
    </row>
    <row r="362" spans="1:5" ht="108.75">
      <c r="A362" s="29" t="s">
        <v>696</v>
      </c>
      <c r="B362" s="56" t="s">
        <v>554</v>
      </c>
      <c r="C362" s="7" t="s">
        <v>541</v>
      </c>
      <c r="D362" s="72">
        <f>SUM(D363:D367)</f>
        <v>12.5</v>
      </c>
      <c r="E362" s="1"/>
    </row>
    <row r="363" spans="1:5" ht="202.5">
      <c r="A363" s="29" t="s">
        <v>800</v>
      </c>
      <c r="B363" s="56" t="s">
        <v>554</v>
      </c>
      <c r="C363" s="7" t="s">
        <v>573</v>
      </c>
      <c r="D363" s="72">
        <v>4</v>
      </c>
      <c r="E363" s="1"/>
    </row>
    <row r="364" spans="1:5" ht="156">
      <c r="A364" s="29" t="s">
        <v>787</v>
      </c>
      <c r="B364" s="56" t="s">
        <v>554</v>
      </c>
      <c r="C364" s="7" t="s">
        <v>574</v>
      </c>
      <c r="D364" s="72">
        <v>0</v>
      </c>
      <c r="E364" s="1"/>
    </row>
    <row r="365" spans="1:5" ht="126.75" customHeight="1">
      <c r="A365" s="29" t="s">
        <v>768</v>
      </c>
      <c r="B365" s="56" t="s">
        <v>554</v>
      </c>
      <c r="C365" s="7" t="s">
        <v>767</v>
      </c>
      <c r="D365" s="72">
        <v>0.5</v>
      </c>
      <c r="E365" s="1"/>
    </row>
    <row r="366" spans="1:5" ht="108.75">
      <c r="A366" s="29" t="s">
        <v>788</v>
      </c>
      <c r="B366" s="56" t="s">
        <v>554</v>
      </c>
      <c r="C366" s="7" t="s">
        <v>559</v>
      </c>
      <c r="D366" s="72">
        <v>0.3</v>
      </c>
      <c r="E366" s="1"/>
    </row>
    <row r="367" spans="1:5" ht="156">
      <c r="A367" s="29" t="s">
        <v>787</v>
      </c>
      <c r="B367" s="56" t="s">
        <v>554</v>
      </c>
      <c r="C367" s="7" t="s">
        <v>560</v>
      </c>
      <c r="D367" s="72">
        <v>7.7</v>
      </c>
      <c r="E367" s="1"/>
    </row>
    <row r="368" spans="1:5" ht="62.25">
      <c r="A368" s="22" t="s">
        <v>702</v>
      </c>
      <c r="B368" s="56" t="s">
        <v>554</v>
      </c>
      <c r="C368" s="17" t="s">
        <v>561</v>
      </c>
      <c r="D368" s="72">
        <f>D369</f>
        <v>0.4</v>
      </c>
      <c r="E368" s="1"/>
    </row>
    <row r="369" spans="1:5" ht="80.25" customHeight="1">
      <c r="A369" s="25" t="s">
        <v>703</v>
      </c>
      <c r="B369" s="56" t="s">
        <v>554</v>
      </c>
      <c r="C369" s="12" t="s">
        <v>562</v>
      </c>
      <c r="D369" s="72">
        <f>D370+D371</f>
        <v>0.4</v>
      </c>
      <c r="E369" s="1"/>
    </row>
    <row r="370" spans="1:5" ht="96.75" customHeight="1">
      <c r="A370" s="25" t="s">
        <v>789</v>
      </c>
      <c r="B370" s="56" t="s">
        <v>554</v>
      </c>
      <c r="C370" s="12" t="s">
        <v>576</v>
      </c>
      <c r="D370" s="72">
        <v>0.1</v>
      </c>
      <c r="E370" s="1"/>
    </row>
    <row r="371" spans="1:5" ht="93">
      <c r="A371" s="25" t="s">
        <v>790</v>
      </c>
      <c r="B371" s="56" t="s">
        <v>554</v>
      </c>
      <c r="C371" s="12" t="s">
        <v>563</v>
      </c>
      <c r="D371" s="72">
        <v>0.3</v>
      </c>
      <c r="E371" s="1"/>
    </row>
    <row r="372" spans="1:5" ht="81.75" customHeight="1">
      <c r="A372" s="25" t="s">
        <v>716</v>
      </c>
      <c r="B372" s="56" t="s">
        <v>554</v>
      </c>
      <c r="C372" s="12" t="s">
        <v>714</v>
      </c>
      <c r="D372" s="72">
        <f>D373</f>
        <v>0</v>
      </c>
      <c r="E372" s="1"/>
    </row>
    <row r="373" spans="1:5" ht="79.5" customHeight="1">
      <c r="A373" s="25" t="s">
        <v>791</v>
      </c>
      <c r="B373" s="56" t="s">
        <v>554</v>
      </c>
      <c r="C373" s="12" t="s">
        <v>715</v>
      </c>
      <c r="D373" s="72">
        <v>0</v>
      </c>
      <c r="E373" s="1"/>
    </row>
    <row r="374" spans="1:5" ht="98.25" customHeight="1">
      <c r="A374" s="25" t="s">
        <v>707</v>
      </c>
      <c r="B374" s="56" t="s">
        <v>554</v>
      </c>
      <c r="C374" s="12" t="s">
        <v>670</v>
      </c>
      <c r="D374" s="72">
        <f>D375</f>
        <v>0</v>
      </c>
      <c r="E374" s="1"/>
    </row>
    <row r="375" spans="1:5" ht="113.25" customHeight="1">
      <c r="A375" s="25" t="s">
        <v>962</v>
      </c>
      <c r="B375" s="56" t="s">
        <v>554</v>
      </c>
      <c r="C375" s="12" t="s">
        <v>961</v>
      </c>
      <c r="D375" s="72">
        <v>0</v>
      </c>
      <c r="E375" s="1"/>
    </row>
    <row r="376" spans="1:5" ht="78">
      <c r="A376" s="22" t="s">
        <v>697</v>
      </c>
      <c r="B376" s="56" t="s">
        <v>554</v>
      </c>
      <c r="C376" s="7" t="s">
        <v>544</v>
      </c>
      <c r="D376" s="72">
        <f>D377</f>
        <v>0</v>
      </c>
      <c r="E376" s="1"/>
    </row>
    <row r="377" spans="1:5" ht="108.75">
      <c r="A377" s="22" t="s">
        <v>698</v>
      </c>
      <c r="B377" s="56" t="s">
        <v>554</v>
      </c>
      <c r="C377" s="7" t="s">
        <v>545</v>
      </c>
      <c r="D377" s="72">
        <f>D378</f>
        <v>0</v>
      </c>
      <c r="E377" s="1"/>
    </row>
    <row r="378" spans="1:5" ht="127.5" customHeight="1">
      <c r="A378" s="22" t="s">
        <v>792</v>
      </c>
      <c r="B378" s="56" t="s">
        <v>554</v>
      </c>
      <c r="C378" s="7" t="s">
        <v>564</v>
      </c>
      <c r="D378" s="72">
        <v>0</v>
      </c>
      <c r="E378" s="1"/>
    </row>
    <row r="379" spans="1:5" ht="62.25">
      <c r="A379" s="34" t="s">
        <v>690</v>
      </c>
      <c r="B379" s="56" t="s">
        <v>554</v>
      </c>
      <c r="C379" s="33" t="s">
        <v>546</v>
      </c>
      <c r="D379" s="72">
        <f>D380</f>
        <v>51</v>
      </c>
      <c r="E379" s="1"/>
    </row>
    <row r="380" spans="1:5" ht="80.25" customHeight="1">
      <c r="A380" s="34" t="s">
        <v>691</v>
      </c>
      <c r="B380" s="56" t="s">
        <v>554</v>
      </c>
      <c r="C380" s="33" t="s">
        <v>547</v>
      </c>
      <c r="D380" s="72">
        <f>D381+D382</f>
        <v>51</v>
      </c>
      <c r="E380" s="1"/>
    </row>
    <row r="381" spans="1:5" ht="108.75">
      <c r="A381" s="34" t="s">
        <v>793</v>
      </c>
      <c r="B381" s="56" t="s">
        <v>554</v>
      </c>
      <c r="C381" s="33" t="s">
        <v>565</v>
      </c>
      <c r="D381" s="72">
        <v>0</v>
      </c>
      <c r="E381" s="1"/>
    </row>
    <row r="382" spans="1:5" ht="93">
      <c r="A382" s="34" t="s">
        <v>764</v>
      </c>
      <c r="B382" s="56" t="s">
        <v>554</v>
      </c>
      <c r="C382" s="33" t="s">
        <v>595</v>
      </c>
      <c r="D382" s="72">
        <v>51</v>
      </c>
      <c r="E382" s="1"/>
    </row>
    <row r="383" spans="1:5" ht="78">
      <c r="A383" s="22" t="s">
        <v>688</v>
      </c>
      <c r="B383" s="56" t="s">
        <v>554</v>
      </c>
      <c r="C383" s="7" t="s">
        <v>532</v>
      </c>
      <c r="D383" s="72">
        <f>D384</f>
        <v>28.8</v>
      </c>
      <c r="E383" s="1"/>
    </row>
    <row r="384" spans="1:5" ht="93">
      <c r="A384" s="22" t="s">
        <v>689</v>
      </c>
      <c r="B384" s="56" t="s">
        <v>554</v>
      </c>
      <c r="C384" s="7" t="s">
        <v>533</v>
      </c>
      <c r="D384" s="72">
        <f>SUM(D385:D387)</f>
        <v>28.8</v>
      </c>
      <c r="E384" s="1"/>
    </row>
    <row r="385" spans="1:5" ht="140.25">
      <c r="A385" s="22" t="s">
        <v>759</v>
      </c>
      <c r="B385" s="56" t="s">
        <v>554</v>
      </c>
      <c r="C385" s="7" t="s">
        <v>566</v>
      </c>
      <c r="D385" s="72">
        <v>0</v>
      </c>
      <c r="E385" s="1"/>
    </row>
    <row r="386" spans="1:5" ht="111.75" customHeight="1">
      <c r="A386" s="22" t="s">
        <v>794</v>
      </c>
      <c r="B386" s="56" t="s">
        <v>554</v>
      </c>
      <c r="C386" s="7" t="s">
        <v>567</v>
      </c>
      <c r="D386" s="72">
        <v>1</v>
      </c>
      <c r="E386" s="1"/>
    </row>
    <row r="387" spans="1:5" ht="96" customHeight="1">
      <c r="A387" s="22" t="s">
        <v>795</v>
      </c>
      <c r="B387" s="56" t="s">
        <v>554</v>
      </c>
      <c r="C387" s="7" t="s">
        <v>568</v>
      </c>
      <c r="D387" s="72">
        <v>27.8</v>
      </c>
      <c r="E387" s="1"/>
    </row>
    <row r="388" spans="1:5" ht="15">
      <c r="A388" s="22"/>
      <c r="B388" s="56"/>
      <c r="C388" s="7"/>
      <c r="D388" s="72"/>
      <c r="E388" s="1"/>
    </row>
    <row r="389" spans="1:5" ht="14.25" customHeight="1">
      <c r="A389" s="65" t="s">
        <v>667</v>
      </c>
      <c r="B389" s="58" t="s">
        <v>666</v>
      </c>
      <c r="C389" s="6"/>
      <c r="D389" s="77">
        <f>D390</f>
        <v>0</v>
      </c>
      <c r="E389" s="1"/>
    </row>
    <row r="390" spans="1:5" ht="33" customHeight="1">
      <c r="A390" s="29" t="s">
        <v>534</v>
      </c>
      <c r="B390" s="56" t="s">
        <v>666</v>
      </c>
      <c r="C390" s="24" t="s">
        <v>535</v>
      </c>
      <c r="D390" s="72">
        <f>D391</f>
        <v>0</v>
      </c>
      <c r="E390" s="1"/>
    </row>
    <row r="391" spans="1:5" ht="124.5">
      <c r="A391" s="34" t="s">
        <v>668</v>
      </c>
      <c r="B391" s="61" t="s">
        <v>666</v>
      </c>
      <c r="C391" s="33" t="s">
        <v>551</v>
      </c>
      <c r="D391" s="72">
        <f>D392</f>
        <v>0</v>
      </c>
      <c r="E391" s="1"/>
    </row>
    <row r="392" spans="1:5" ht="127.5" customHeight="1">
      <c r="A392" s="34" t="s">
        <v>796</v>
      </c>
      <c r="B392" s="61" t="s">
        <v>666</v>
      </c>
      <c r="C392" s="33" t="s">
        <v>586</v>
      </c>
      <c r="D392" s="72">
        <v>0</v>
      </c>
      <c r="E392" s="1"/>
    </row>
    <row r="393" spans="1:5" ht="12" customHeight="1">
      <c r="A393" s="29"/>
      <c r="B393" s="56"/>
      <c r="C393" s="7"/>
      <c r="D393" s="76"/>
      <c r="E393" s="1"/>
    </row>
    <row r="394" spans="1:5" ht="28.5" customHeight="1">
      <c r="A394" s="65" t="s">
        <v>932</v>
      </c>
      <c r="B394" s="58" t="s">
        <v>931</v>
      </c>
      <c r="C394" s="6"/>
      <c r="D394" s="77">
        <f>D395</f>
        <v>1</v>
      </c>
      <c r="E394" s="1"/>
    </row>
    <row r="395" spans="1:5" ht="33" customHeight="1">
      <c r="A395" s="29" t="s">
        <v>534</v>
      </c>
      <c r="B395" s="56" t="s">
        <v>931</v>
      </c>
      <c r="C395" s="24" t="s">
        <v>535</v>
      </c>
      <c r="D395" s="72">
        <f>D396+D399</f>
        <v>1</v>
      </c>
      <c r="E395" s="1"/>
    </row>
    <row r="396" spans="1:5" ht="62.25">
      <c r="A396" s="29" t="s">
        <v>709</v>
      </c>
      <c r="B396" s="56" t="s">
        <v>931</v>
      </c>
      <c r="C396" s="24" t="s">
        <v>587</v>
      </c>
      <c r="D396" s="72">
        <f>D397</f>
        <v>1</v>
      </c>
      <c r="E396" s="1"/>
    </row>
    <row r="397" spans="1:5" ht="93">
      <c r="A397" s="34" t="s">
        <v>710</v>
      </c>
      <c r="B397" s="61" t="s">
        <v>931</v>
      </c>
      <c r="C397" s="33" t="s">
        <v>588</v>
      </c>
      <c r="D397" s="72">
        <f>D398</f>
        <v>1</v>
      </c>
      <c r="E397" s="1"/>
    </row>
    <row r="398" spans="1:5" ht="141.75" customHeight="1">
      <c r="A398" s="34" t="s">
        <v>821</v>
      </c>
      <c r="B398" s="61" t="s">
        <v>931</v>
      </c>
      <c r="C398" s="33" t="s">
        <v>589</v>
      </c>
      <c r="D398" s="72">
        <v>1</v>
      </c>
      <c r="E398" s="1"/>
    </row>
    <row r="399" spans="1:5" ht="93">
      <c r="A399" s="34" t="s">
        <v>689</v>
      </c>
      <c r="B399" s="61" t="s">
        <v>931</v>
      </c>
      <c r="C399" s="33" t="s">
        <v>533</v>
      </c>
      <c r="D399" s="72">
        <f>D400</f>
        <v>0</v>
      </c>
      <c r="E399" s="1"/>
    </row>
    <row r="400" spans="1:5" ht="108.75">
      <c r="A400" s="34" t="s">
        <v>795</v>
      </c>
      <c r="B400" s="61" t="s">
        <v>931</v>
      </c>
      <c r="C400" s="33" t="s">
        <v>568</v>
      </c>
      <c r="D400" s="72">
        <v>0</v>
      </c>
      <c r="E400" s="1"/>
    </row>
    <row r="401" spans="1:5" ht="12.75" customHeight="1">
      <c r="A401" s="34"/>
      <c r="B401" s="61"/>
      <c r="C401" s="33"/>
      <c r="D401" s="72"/>
      <c r="E401" s="1"/>
    </row>
    <row r="402" spans="1:5" ht="40.5" customHeight="1">
      <c r="A402" s="65" t="s">
        <v>6</v>
      </c>
      <c r="B402" s="58" t="s">
        <v>43</v>
      </c>
      <c r="C402" s="6"/>
      <c r="D402" s="77">
        <f>D403+D406</f>
        <v>5</v>
      </c>
      <c r="E402" s="1"/>
    </row>
    <row r="403" spans="1:5" ht="30.75" customHeight="1" hidden="1">
      <c r="A403" s="34" t="s">
        <v>526</v>
      </c>
      <c r="B403" s="56" t="s">
        <v>43</v>
      </c>
      <c r="C403" s="33" t="s">
        <v>527</v>
      </c>
      <c r="D403" s="72">
        <f>D404</f>
        <v>0</v>
      </c>
      <c r="E403" s="1"/>
    </row>
    <row r="404" spans="1:5" ht="48" customHeight="1" hidden="1">
      <c r="A404" s="34" t="s">
        <v>528</v>
      </c>
      <c r="B404" s="61" t="s">
        <v>43</v>
      </c>
      <c r="C404" s="33" t="s">
        <v>529</v>
      </c>
      <c r="D404" s="72">
        <f>D405</f>
        <v>0</v>
      </c>
      <c r="E404" s="1"/>
    </row>
    <row r="405" spans="1:5" ht="78.75" customHeight="1" hidden="1">
      <c r="A405" s="34" t="s">
        <v>531</v>
      </c>
      <c r="B405" s="61" t="s">
        <v>43</v>
      </c>
      <c r="C405" s="33" t="s">
        <v>530</v>
      </c>
      <c r="D405" s="72">
        <v>0</v>
      </c>
      <c r="E405" s="1"/>
    </row>
    <row r="406" spans="1:5" ht="18" customHeight="1">
      <c r="A406" s="34" t="s">
        <v>515</v>
      </c>
      <c r="B406" s="56" t="s">
        <v>43</v>
      </c>
      <c r="C406" s="7" t="s">
        <v>516</v>
      </c>
      <c r="D406" s="51">
        <f>D407</f>
        <v>5</v>
      </c>
      <c r="E406" s="1"/>
    </row>
    <row r="407" spans="1:5" ht="78.75" customHeight="1">
      <c r="A407" s="29" t="s">
        <v>517</v>
      </c>
      <c r="B407" s="56" t="s">
        <v>43</v>
      </c>
      <c r="C407" s="7" t="s">
        <v>518</v>
      </c>
      <c r="D407" s="51">
        <f>D408</f>
        <v>5</v>
      </c>
      <c r="E407" s="1"/>
    </row>
    <row r="408" spans="1:5" ht="63" customHeight="1">
      <c r="A408" s="29" t="s">
        <v>519</v>
      </c>
      <c r="B408" s="56" t="s">
        <v>43</v>
      </c>
      <c r="C408" s="7" t="s">
        <v>520</v>
      </c>
      <c r="D408" s="51">
        <f>D409</f>
        <v>5</v>
      </c>
      <c r="E408" s="1"/>
    </row>
    <row r="409" spans="1:5" ht="142.5" customHeight="1">
      <c r="A409" s="29" t="s">
        <v>522</v>
      </c>
      <c r="B409" s="56" t="s">
        <v>43</v>
      </c>
      <c r="C409" s="7" t="s">
        <v>521</v>
      </c>
      <c r="D409" s="44">
        <v>5</v>
      </c>
      <c r="E409" s="1"/>
    </row>
    <row r="410" spans="1:5" ht="12" customHeight="1">
      <c r="A410" s="29"/>
      <c r="B410" s="56"/>
      <c r="C410" s="7"/>
      <c r="D410" s="76"/>
      <c r="E410" s="1"/>
    </row>
    <row r="411" spans="1:5" ht="39" hidden="1">
      <c r="A411" s="129" t="s">
        <v>481</v>
      </c>
      <c r="B411" s="128" t="s">
        <v>469</v>
      </c>
      <c r="C411" s="7"/>
      <c r="D411" s="73">
        <f>D412</f>
        <v>0</v>
      </c>
      <c r="E411" s="1"/>
    </row>
    <row r="412" spans="1:5" ht="31.5" customHeight="1" hidden="1">
      <c r="A412" s="29" t="s">
        <v>534</v>
      </c>
      <c r="B412" s="56" t="s">
        <v>469</v>
      </c>
      <c r="C412" s="24" t="s">
        <v>535</v>
      </c>
      <c r="D412" s="72">
        <f>D413</f>
        <v>0</v>
      </c>
      <c r="E412" s="1"/>
    </row>
    <row r="413" spans="1:5" ht="78" hidden="1">
      <c r="A413" s="29" t="s">
        <v>695</v>
      </c>
      <c r="B413" s="56" t="s">
        <v>469</v>
      </c>
      <c r="C413" s="7" t="s">
        <v>540</v>
      </c>
      <c r="D413" s="72">
        <f>D414</f>
        <v>0</v>
      </c>
      <c r="E413" s="1"/>
    </row>
    <row r="414" spans="1:5" ht="108.75" hidden="1">
      <c r="A414" s="29" t="s">
        <v>696</v>
      </c>
      <c r="B414" s="56" t="s">
        <v>469</v>
      </c>
      <c r="C414" s="7" t="s">
        <v>541</v>
      </c>
      <c r="D414" s="72">
        <v>0</v>
      </c>
      <c r="E414" s="1"/>
    </row>
    <row r="415" spans="1:5" ht="12" customHeight="1" hidden="1">
      <c r="A415" s="29"/>
      <c r="B415" s="56"/>
      <c r="C415" s="7"/>
      <c r="D415" s="76"/>
      <c r="E415" s="1"/>
    </row>
    <row r="416" spans="1:5" ht="53.25" customHeight="1" hidden="1">
      <c r="A416" s="63" t="s">
        <v>2</v>
      </c>
      <c r="B416" s="58" t="s">
        <v>44</v>
      </c>
      <c r="C416" s="6"/>
      <c r="D416" s="73">
        <f>D417+D424</f>
        <v>0</v>
      </c>
      <c r="E416" s="1"/>
    </row>
    <row r="417" spans="1:5" ht="32.25" customHeight="1" hidden="1">
      <c r="A417" s="29" t="s">
        <v>534</v>
      </c>
      <c r="B417" s="56" t="s">
        <v>44</v>
      </c>
      <c r="C417" s="24" t="s">
        <v>535</v>
      </c>
      <c r="D417" s="72">
        <f>D418+D420+D422</f>
        <v>0</v>
      </c>
      <c r="E417" s="1"/>
    </row>
    <row r="418" spans="1:5" ht="62.25" hidden="1">
      <c r="A418" s="22" t="s">
        <v>702</v>
      </c>
      <c r="B418" s="56" t="s">
        <v>44</v>
      </c>
      <c r="C418" s="17" t="s">
        <v>561</v>
      </c>
      <c r="D418" s="72">
        <f>D419</f>
        <v>0</v>
      </c>
      <c r="E418" s="1"/>
    </row>
    <row r="419" spans="1:5" ht="78" hidden="1">
      <c r="A419" s="25" t="s">
        <v>704</v>
      </c>
      <c r="B419" s="56" t="s">
        <v>44</v>
      </c>
      <c r="C419" s="12" t="s">
        <v>569</v>
      </c>
      <c r="D419" s="72">
        <v>0</v>
      </c>
      <c r="E419" s="1"/>
    </row>
    <row r="420" spans="1:5" ht="62.25" hidden="1">
      <c r="A420" s="34" t="s">
        <v>690</v>
      </c>
      <c r="B420" s="56" t="s">
        <v>44</v>
      </c>
      <c r="C420" s="33" t="s">
        <v>546</v>
      </c>
      <c r="D420" s="72">
        <f>D421</f>
        <v>0</v>
      </c>
      <c r="E420" s="1"/>
    </row>
    <row r="421" spans="1:5" ht="80.25" customHeight="1" hidden="1">
      <c r="A421" s="34" t="s">
        <v>691</v>
      </c>
      <c r="B421" s="56" t="s">
        <v>44</v>
      </c>
      <c r="C421" s="33" t="s">
        <v>547</v>
      </c>
      <c r="D421" s="72">
        <v>0</v>
      </c>
      <c r="E421" s="1"/>
    </row>
    <row r="422" spans="1:5" ht="78" hidden="1">
      <c r="A422" s="22" t="s">
        <v>688</v>
      </c>
      <c r="B422" s="56" t="s">
        <v>44</v>
      </c>
      <c r="C422" s="7" t="s">
        <v>532</v>
      </c>
      <c r="D422" s="72">
        <f>D423</f>
        <v>0</v>
      </c>
      <c r="E422" s="1"/>
    </row>
    <row r="423" spans="1:5" ht="93" hidden="1">
      <c r="A423" s="22" t="s">
        <v>689</v>
      </c>
      <c r="B423" s="56" t="s">
        <v>44</v>
      </c>
      <c r="C423" s="7" t="s">
        <v>533</v>
      </c>
      <c r="D423" s="72">
        <v>0</v>
      </c>
      <c r="E423" s="1"/>
    </row>
    <row r="424" spans="1:5" ht="17.25" customHeight="1" hidden="1">
      <c r="A424" s="34" t="s">
        <v>515</v>
      </c>
      <c r="B424" s="56" t="s">
        <v>44</v>
      </c>
      <c r="C424" s="7" t="s">
        <v>516</v>
      </c>
      <c r="D424" s="51">
        <f>D425</f>
        <v>0</v>
      </c>
      <c r="E424" s="1"/>
    </row>
    <row r="425" spans="1:5" ht="78" hidden="1">
      <c r="A425" s="29" t="s">
        <v>517</v>
      </c>
      <c r="B425" s="56" t="s">
        <v>44</v>
      </c>
      <c r="C425" s="7" t="s">
        <v>518</v>
      </c>
      <c r="D425" s="51">
        <f>D426</f>
        <v>0</v>
      </c>
      <c r="E425" s="1"/>
    </row>
    <row r="426" spans="1:5" ht="63" customHeight="1" hidden="1">
      <c r="A426" s="29" t="s">
        <v>519</v>
      </c>
      <c r="B426" s="56" t="s">
        <v>44</v>
      </c>
      <c r="C426" s="7" t="s">
        <v>520</v>
      </c>
      <c r="D426" s="51">
        <f>D427</f>
        <v>0</v>
      </c>
      <c r="E426" s="1"/>
    </row>
    <row r="427" spans="1:5" ht="141.75" customHeight="1" hidden="1">
      <c r="A427" s="29" t="s">
        <v>522</v>
      </c>
      <c r="B427" s="56" t="s">
        <v>44</v>
      </c>
      <c r="C427" s="7" t="s">
        <v>521</v>
      </c>
      <c r="D427" s="44"/>
      <c r="E427" s="1"/>
    </row>
    <row r="428" spans="1:5" ht="11.25" customHeight="1" hidden="1">
      <c r="A428" s="29"/>
      <c r="B428" s="56"/>
      <c r="C428" s="7"/>
      <c r="D428" s="76"/>
      <c r="E428" s="1"/>
    </row>
    <row r="429" spans="1:5" ht="39" customHeight="1" hidden="1">
      <c r="A429" s="63" t="s">
        <v>432</v>
      </c>
      <c r="B429" s="58" t="s">
        <v>45</v>
      </c>
      <c r="C429" s="6"/>
      <c r="D429" s="73">
        <f>D430</f>
        <v>0</v>
      </c>
      <c r="E429" s="1"/>
    </row>
    <row r="430" spans="1:5" ht="15.75" customHeight="1" hidden="1">
      <c r="A430" s="34" t="s">
        <v>515</v>
      </c>
      <c r="B430" s="56" t="s">
        <v>45</v>
      </c>
      <c r="C430" s="7" t="s">
        <v>516</v>
      </c>
      <c r="D430" s="72">
        <f>D431</f>
        <v>0</v>
      </c>
      <c r="E430" s="1"/>
    </row>
    <row r="431" spans="1:5" ht="78.75" customHeight="1" hidden="1">
      <c r="A431" s="29" t="s">
        <v>517</v>
      </c>
      <c r="B431" s="56" t="s">
        <v>45</v>
      </c>
      <c r="C431" s="7" t="s">
        <v>518</v>
      </c>
      <c r="D431" s="72">
        <f>D432</f>
        <v>0</v>
      </c>
      <c r="E431" s="1"/>
    </row>
    <row r="432" spans="1:5" ht="63" customHeight="1" hidden="1">
      <c r="A432" s="29" t="s">
        <v>519</v>
      </c>
      <c r="B432" s="56" t="s">
        <v>45</v>
      </c>
      <c r="C432" s="7" t="s">
        <v>520</v>
      </c>
      <c r="D432" s="72">
        <f>D433</f>
        <v>0</v>
      </c>
      <c r="E432" s="1"/>
    </row>
    <row r="433" spans="1:5" ht="142.5" customHeight="1" hidden="1">
      <c r="A433" s="29" t="s">
        <v>522</v>
      </c>
      <c r="B433" s="56" t="s">
        <v>45</v>
      </c>
      <c r="C433" s="7" t="s">
        <v>521</v>
      </c>
      <c r="D433" s="72"/>
      <c r="E433" s="1"/>
    </row>
    <row r="434" spans="1:5" ht="12" customHeight="1" hidden="1">
      <c r="A434" s="25"/>
      <c r="B434" s="61"/>
      <c r="C434" s="12"/>
      <c r="D434" s="76"/>
      <c r="E434" s="1"/>
    </row>
    <row r="435" spans="1:5" ht="25.5" customHeight="1">
      <c r="A435" s="63" t="s">
        <v>46</v>
      </c>
      <c r="B435" s="58" t="s">
        <v>47</v>
      </c>
      <c r="C435" s="6"/>
      <c r="D435" s="73">
        <f>D436+D445</f>
        <v>392.2</v>
      </c>
      <c r="E435" s="1"/>
    </row>
    <row r="436" spans="1:5" ht="32.25" customHeight="1">
      <c r="A436" s="29" t="s">
        <v>534</v>
      </c>
      <c r="B436" s="56" t="s">
        <v>47</v>
      </c>
      <c r="C436" s="24" t="s">
        <v>535</v>
      </c>
      <c r="D436" s="72">
        <f>D437+D440</f>
        <v>183.7</v>
      </c>
      <c r="E436" s="1"/>
    </row>
    <row r="437" spans="1:5" ht="63" customHeight="1" hidden="1">
      <c r="A437" s="25" t="s">
        <v>753</v>
      </c>
      <c r="B437" s="57" t="s">
        <v>47</v>
      </c>
      <c r="C437" s="12" t="s">
        <v>752</v>
      </c>
      <c r="D437" s="72">
        <f>D438</f>
        <v>0</v>
      </c>
      <c r="E437" s="1"/>
    </row>
    <row r="438" spans="1:5" ht="96" customHeight="1" hidden="1">
      <c r="A438" s="25" t="s">
        <v>956</v>
      </c>
      <c r="B438" s="57" t="s">
        <v>47</v>
      </c>
      <c r="C438" s="12" t="s">
        <v>957</v>
      </c>
      <c r="D438" s="72">
        <f>D439</f>
        <v>0</v>
      </c>
      <c r="E438" s="1"/>
    </row>
    <row r="439" spans="1:5" ht="93" hidden="1">
      <c r="A439" s="25" t="s">
        <v>810</v>
      </c>
      <c r="B439" s="56" t="s">
        <v>47</v>
      </c>
      <c r="C439" s="12" t="s">
        <v>771</v>
      </c>
      <c r="D439" s="72"/>
      <c r="E439" s="1"/>
    </row>
    <row r="440" spans="1:5" ht="62.25">
      <c r="A440" s="34" t="s">
        <v>690</v>
      </c>
      <c r="B440" s="56" t="s">
        <v>47</v>
      </c>
      <c r="C440" s="33" t="s">
        <v>546</v>
      </c>
      <c r="D440" s="72">
        <f>D441</f>
        <v>183.7</v>
      </c>
      <c r="E440" s="1"/>
    </row>
    <row r="441" spans="1:5" ht="80.25" customHeight="1">
      <c r="A441" s="34" t="s">
        <v>691</v>
      </c>
      <c r="B441" s="56" t="s">
        <v>47</v>
      </c>
      <c r="C441" s="33" t="s">
        <v>547</v>
      </c>
      <c r="D441" s="72">
        <f>D443+D442+D444</f>
        <v>183.7</v>
      </c>
      <c r="E441" s="1"/>
    </row>
    <row r="442" spans="1:5" ht="202.5">
      <c r="A442" s="34" t="s">
        <v>797</v>
      </c>
      <c r="B442" s="56" t="s">
        <v>47</v>
      </c>
      <c r="C442" s="33" t="s">
        <v>591</v>
      </c>
      <c r="D442" s="72">
        <v>152.5</v>
      </c>
      <c r="E442" s="1"/>
    </row>
    <row r="443" spans="1:5" ht="95.25" customHeight="1">
      <c r="A443" s="34" t="s">
        <v>706</v>
      </c>
      <c r="B443" s="56" t="s">
        <v>47</v>
      </c>
      <c r="C443" s="33" t="s">
        <v>592</v>
      </c>
      <c r="D443" s="72">
        <v>0.6</v>
      </c>
      <c r="E443" s="1"/>
    </row>
    <row r="444" spans="1:5" ht="171">
      <c r="A444" s="34" t="s">
        <v>717</v>
      </c>
      <c r="B444" s="56" t="s">
        <v>47</v>
      </c>
      <c r="C444" s="33" t="s">
        <v>594</v>
      </c>
      <c r="D444" s="72">
        <v>30.6</v>
      </c>
      <c r="E444" s="1"/>
    </row>
    <row r="445" spans="1:5" ht="16.5" customHeight="1">
      <c r="A445" s="34" t="s">
        <v>515</v>
      </c>
      <c r="B445" s="56" t="s">
        <v>47</v>
      </c>
      <c r="C445" s="7" t="s">
        <v>516</v>
      </c>
      <c r="D445" s="72">
        <f>D446</f>
        <v>208.5</v>
      </c>
      <c r="E445" s="1"/>
    </row>
    <row r="446" spans="1:5" ht="78">
      <c r="A446" s="29" t="s">
        <v>517</v>
      </c>
      <c r="B446" s="56" t="s">
        <v>47</v>
      </c>
      <c r="C446" s="7" t="s">
        <v>518</v>
      </c>
      <c r="D446" s="72">
        <f>D447</f>
        <v>208.5</v>
      </c>
      <c r="E446" s="1"/>
    </row>
    <row r="447" spans="1:5" ht="63" customHeight="1">
      <c r="A447" s="29" t="s">
        <v>519</v>
      </c>
      <c r="B447" s="56" t="s">
        <v>47</v>
      </c>
      <c r="C447" s="7" t="s">
        <v>520</v>
      </c>
      <c r="D447" s="72">
        <f>D448</f>
        <v>208.5</v>
      </c>
      <c r="E447" s="1"/>
    </row>
    <row r="448" spans="1:5" ht="141.75" customHeight="1">
      <c r="A448" s="29" t="s">
        <v>522</v>
      </c>
      <c r="B448" s="56" t="s">
        <v>47</v>
      </c>
      <c r="C448" s="7" t="s">
        <v>521</v>
      </c>
      <c r="D448" s="72">
        <v>208.5</v>
      </c>
      <c r="E448" s="1"/>
    </row>
    <row r="449" spans="1:5" ht="12" customHeight="1">
      <c r="A449" s="29"/>
      <c r="B449" s="56"/>
      <c r="C449" s="7"/>
      <c r="D449" s="76"/>
      <c r="E449" s="1"/>
    </row>
    <row r="450" spans="1:5" ht="15.75" customHeight="1" hidden="1">
      <c r="A450" s="63" t="s">
        <v>119</v>
      </c>
      <c r="B450" s="58" t="s">
        <v>120</v>
      </c>
      <c r="C450" s="6"/>
      <c r="D450" s="73">
        <f>SUM(D451)</f>
        <v>0</v>
      </c>
      <c r="E450" s="1"/>
    </row>
    <row r="451" spans="1:5" ht="16.5" customHeight="1" hidden="1">
      <c r="A451" s="34" t="s">
        <v>515</v>
      </c>
      <c r="B451" s="56" t="s">
        <v>120</v>
      </c>
      <c r="C451" s="7" t="s">
        <v>516</v>
      </c>
      <c r="D451" s="72">
        <f>D452</f>
        <v>0</v>
      </c>
      <c r="E451" s="1"/>
    </row>
    <row r="452" spans="1:5" ht="78" hidden="1">
      <c r="A452" s="29" t="s">
        <v>517</v>
      </c>
      <c r="B452" s="56" t="s">
        <v>120</v>
      </c>
      <c r="C452" s="7" t="s">
        <v>518</v>
      </c>
      <c r="D452" s="72">
        <f>D453</f>
        <v>0</v>
      </c>
      <c r="E452" s="1"/>
    </row>
    <row r="453" spans="1:5" ht="63" customHeight="1" hidden="1">
      <c r="A453" s="29" t="s">
        <v>519</v>
      </c>
      <c r="B453" s="56" t="s">
        <v>120</v>
      </c>
      <c r="C453" s="7" t="s">
        <v>520</v>
      </c>
      <c r="D453" s="72">
        <f>D454</f>
        <v>0</v>
      </c>
      <c r="E453" s="1"/>
    </row>
    <row r="454" spans="1:5" ht="141" customHeight="1" hidden="1">
      <c r="A454" s="29" t="s">
        <v>522</v>
      </c>
      <c r="B454" s="56" t="s">
        <v>120</v>
      </c>
      <c r="C454" s="7" t="s">
        <v>521</v>
      </c>
      <c r="D454" s="72"/>
      <c r="E454" s="1"/>
    </row>
    <row r="455" spans="1:5" ht="12" customHeight="1" hidden="1">
      <c r="A455" s="29"/>
      <c r="B455" s="56"/>
      <c r="C455" s="7"/>
      <c r="D455" s="76"/>
      <c r="E455" s="1"/>
    </row>
    <row r="456" spans="1:5" ht="26.25" customHeight="1">
      <c r="A456" s="65" t="s">
        <v>571</v>
      </c>
      <c r="B456" s="58" t="s">
        <v>570</v>
      </c>
      <c r="C456" s="6"/>
      <c r="D456" s="77">
        <f>D457</f>
        <v>8284.7</v>
      </c>
      <c r="E456" s="1"/>
    </row>
    <row r="457" spans="1:5" ht="31.5" customHeight="1">
      <c r="A457" s="29" t="s">
        <v>534</v>
      </c>
      <c r="B457" s="57" t="s">
        <v>570</v>
      </c>
      <c r="C457" s="24" t="s">
        <v>535</v>
      </c>
      <c r="D457" s="72">
        <f>D458+D466+D473+D479+D487+D529+D485+D490+D494+D497+D505+D512+D517</f>
        <v>8284.7</v>
      </c>
      <c r="E457" s="1"/>
    </row>
    <row r="458" spans="1:5" ht="62.25">
      <c r="A458" s="25" t="s">
        <v>700</v>
      </c>
      <c r="B458" s="57" t="s">
        <v>570</v>
      </c>
      <c r="C458" s="24" t="s">
        <v>556</v>
      </c>
      <c r="D458" s="72">
        <f>D459</f>
        <v>49.8</v>
      </c>
      <c r="E458" s="1"/>
    </row>
    <row r="459" spans="1:5" ht="79.5" customHeight="1">
      <c r="A459" s="29" t="s">
        <v>701</v>
      </c>
      <c r="B459" s="57" t="s">
        <v>570</v>
      </c>
      <c r="C459" s="7" t="s">
        <v>557</v>
      </c>
      <c r="D459" s="72">
        <f>SUM(D460:D465)</f>
        <v>49.8</v>
      </c>
      <c r="E459" s="1"/>
    </row>
    <row r="460" spans="1:5" ht="127.5" customHeight="1">
      <c r="A460" s="29" t="s">
        <v>761</v>
      </c>
      <c r="B460" s="57" t="s">
        <v>570</v>
      </c>
      <c r="C460" s="7" t="s">
        <v>760</v>
      </c>
      <c r="D460" s="72">
        <v>0</v>
      </c>
      <c r="E460" s="1"/>
    </row>
    <row r="461" spans="1:5" ht="140.25">
      <c r="A461" s="29" t="s">
        <v>786</v>
      </c>
      <c r="B461" s="57" t="s">
        <v>570</v>
      </c>
      <c r="C461" s="7" t="s">
        <v>558</v>
      </c>
      <c r="D461" s="72">
        <v>10</v>
      </c>
      <c r="E461" s="1"/>
    </row>
    <row r="462" spans="1:5" ht="108.75">
      <c r="A462" s="29" t="s">
        <v>798</v>
      </c>
      <c r="B462" s="57" t="s">
        <v>570</v>
      </c>
      <c r="C462" s="7" t="s">
        <v>769</v>
      </c>
      <c r="D462" s="72">
        <v>12.6</v>
      </c>
      <c r="E462" s="1"/>
    </row>
    <row r="463" spans="1:5" ht="111" customHeight="1">
      <c r="A463" s="29" t="s">
        <v>934</v>
      </c>
      <c r="B463" s="57" t="s">
        <v>570</v>
      </c>
      <c r="C463" s="7" t="s">
        <v>933</v>
      </c>
      <c r="D463" s="72">
        <v>1.5</v>
      </c>
      <c r="E463" s="1"/>
    </row>
    <row r="464" spans="1:5" ht="156">
      <c r="A464" s="29" t="s">
        <v>964</v>
      </c>
      <c r="B464" s="57" t="s">
        <v>570</v>
      </c>
      <c r="C464" s="7" t="s">
        <v>963</v>
      </c>
      <c r="D464" s="72">
        <v>10</v>
      </c>
      <c r="E464" s="1"/>
    </row>
    <row r="465" spans="1:5" ht="94.5" customHeight="1">
      <c r="A465" s="29" t="s">
        <v>799</v>
      </c>
      <c r="B465" s="57" t="s">
        <v>570</v>
      </c>
      <c r="C465" s="7" t="s">
        <v>572</v>
      </c>
      <c r="D465" s="72">
        <v>15.7</v>
      </c>
      <c r="E465" s="1"/>
    </row>
    <row r="466" spans="1:5" ht="78">
      <c r="A466" s="29" t="s">
        <v>695</v>
      </c>
      <c r="B466" s="57" t="s">
        <v>570</v>
      </c>
      <c r="C466" s="7" t="s">
        <v>540</v>
      </c>
      <c r="D466" s="72">
        <f>D467</f>
        <v>278.8</v>
      </c>
      <c r="E466" s="1"/>
    </row>
    <row r="467" spans="1:5" ht="108.75">
      <c r="A467" s="29" t="s">
        <v>696</v>
      </c>
      <c r="B467" s="57" t="s">
        <v>570</v>
      </c>
      <c r="C467" s="7" t="s">
        <v>541</v>
      </c>
      <c r="D467" s="72">
        <f>SUM(D468:D472)</f>
        <v>278.8</v>
      </c>
      <c r="E467" s="1"/>
    </row>
    <row r="468" spans="1:5" ht="190.5" customHeight="1">
      <c r="A468" s="29" t="s">
        <v>800</v>
      </c>
      <c r="B468" s="57" t="s">
        <v>570</v>
      </c>
      <c r="C468" s="7" t="s">
        <v>573</v>
      </c>
      <c r="D468" s="72">
        <v>17.8</v>
      </c>
      <c r="E468" s="1"/>
    </row>
    <row r="469" spans="1:5" ht="156">
      <c r="A469" s="29" t="s">
        <v>801</v>
      </c>
      <c r="B469" s="57" t="s">
        <v>570</v>
      </c>
      <c r="C469" s="7" t="s">
        <v>574</v>
      </c>
      <c r="D469" s="72">
        <v>33.7</v>
      </c>
      <c r="E469" s="1"/>
    </row>
    <row r="470" spans="1:5" ht="190.5" customHeight="1">
      <c r="A470" s="29" t="s">
        <v>802</v>
      </c>
      <c r="B470" s="57" t="s">
        <v>570</v>
      </c>
      <c r="C470" s="7" t="s">
        <v>575</v>
      </c>
      <c r="D470" s="72">
        <v>0</v>
      </c>
      <c r="E470" s="1"/>
    </row>
    <row r="471" spans="1:5" ht="108.75">
      <c r="A471" s="29" t="s">
        <v>788</v>
      </c>
      <c r="B471" s="57" t="s">
        <v>570</v>
      </c>
      <c r="C471" s="7" t="s">
        <v>559</v>
      </c>
      <c r="D471" s="72">
        <v>202.3</v>
      </c>
      <c r="E471" s="1"/>
    </row>
    <row r="472" spans="1:5" ht="110.25" customHeight="1">
      <c r="A472" s="29" t="s">
        <v>803</v>
      </c>
      <c r="B472" s="57" t="s">
        <v>570</v>
      </c>
      <c r="C472" s="7" t="s">
        <v>560</v>
      </c>
      <c r="D472" s="72">
        <v>25</v>
      </c>
      <c r="E472" s="1"/>
    </row>
    <row r="473" spans="1:5" ht="62.25">
      <c r="A473" s="22" t="s">
        <v>702</v>
      </c>
      <c r="B473" s="57" t="s">
        <v>570</v>
      </c>
      <c r="C473" s="17" t="s">
        <v>561</v>
      </c>
      <c r="D473" s="72">
        <f>D474</f>
        <v>66</v>
      </c>
      <c r="E473" s="1"/>
    </row>
    <row r="474" spans="1:5" ht="81" customHeight="1">
      <c r="A474" s="25" t="s">
        <v>703</v>
      </c>
      <c r="B474" s="57" t="s">
        <v>570</v>
      </c>
      <c r="C474" s="12" t="s">
        <v>562</v>
      </c>
      <c r="D474" s="72">
        <f>SUM(D475:D478)</f>
        <v>66</v>
      </c>
      <c r="E474" s="1"/>
    </row>
    <row r="475" spans="1:5" ht="97.5" customHeight="1">
      <c r="A475" s="25" t="s">
        <v>804</v>
      </c>
      <c r="B475" s="57" t="s">
        <v>570</v>
      </c>
      <c r="C475" s="12" t="s">
        <v>576</v>
      </c>
      <c r="D475" s="72">
        <v>3.4</v>
      </c>
      <c r="E475" s="1"/>
    </row>
    <row r="476" spans="1:5" ht="110.25" customHeight="1">
      <c r="A476" s="25" t="s">
        <v>805</v>
      </c>
      <c r="B476" s="57" t="s">
        <v>570</v>
      </c>
      <c r="C476" s="12" t="s">
        <v>577</v>
      </c>
      <c r="D476" s="72">
        <v>21.2</v>
      </c>
      <c r="E476" s="1"/>
    </row>
    <row r="477" spans="1:5" ht="93">
      <c r="A477" s="25" t="s">
        <v>790</v>
      </c>
      <c r="B477" s="57" t="s">
        <v>570</v>
      </c>
      <c r="C477" s="12" t="s">
        <v>563</v>
      </c>
      <c r="D477" s="72">
        <v>33.6</v>
      </c>
      <c r="E477" s="1"/>
    </row>
    <row r="478" spans="1:5" ht="93">
      <c r="A478" s="25" t="s">
        <v>806</v>
      </c>
      <c r="B478" s="57" t="s">
        <v>570</v>
      </c>
      <c r="C478" s="12" t="s">
        <v>675</v>
      </c>
      <c r="D478" s="72">
        <v>7.8</v>
      </c>
      <c r="E478" s="1"/>
    </row>
    <row r="479" spans="1:5" ht="62.25" customHeight="1">
      <c r="A479" s="25" t="s">
        <v>693</v>
      </c>
      <c r="B479" s="57" t="s">
        <v>570</v>
      </c>
      <c r="C479" s="12" t="s">
        <v>536</v>
      </c>
      <c r="D479" s="72">
        <f>D480</f>
        <v>733</v>
      </c>
      <c r="E479" s="1"/>
    </row>
    <row r="480" spans="1:5" ht="94.5" customHeight="1">
      <c r="A480" s="25" t="s">
        <v>694</v>
      </c>
      <c r="B480" s="57" t="s">
        <v>570</v>
      </c>
      <c r="C480" s="12" t="s">
        <v>537</v>
      </c>
      <c r="D480" s="72">
        <f>D482+D484+D483+D481</f>
        <v>733</v>
      </c>
      <c r="E480" s="1"/>
    </row>
    <row r="481" spans="1:5" ht="129" customHeight="1">
      <c r="A481" s="25" t="s">
        <v>807</v>
      </c>
      <c r="B481" s="57" t="s">
        <v>570</v>
      </c>
      <c r="C481" s="12" t="s">
        <v>770</v>
      </c>
      <c r="D481" s="72">
        <v>0</v>
      </c>
      <c r="E481" s="1"/>
    </row>
    <row r="482" spans="1:5" ht="126.75" customHeight="1">
      <c r="A482" s="25" t="s">
        <v>808</v>
      </c>
      <c r="B482" s="57" t="s">
        <v>570</v>
      </c>
      <c r="C482" s="12" t="s">
        <v>669</v>
      </c>
      <c r="D482" s="72">
        <v>1</v>
      </c>
      <c r="E482" s="1"/>
    </row>
    <row r="483" spans="1:5" ht="126.75" customHeight="1">
      <c r="A483" s="25" t="s">
        <v>751</v>
      </c>
      <c r="B483" s="57" t="s">
        <v>570</v>
      </c>
      <c r="C483" s="12" t="s">
        <v>750</v>
      </c>
      <c r="D483" s="72">
        <v>732</v>
      </c>
      <c r="E483" s="1"/>
    </row>
    <row r="484" spans="1:5" ht="95.25" customHeight="1">
      <c r="A484" s="25" t="s">
        <v>809</v>
      </c>
      <c r="B484" s="57" t="s">
        <v>570</v>
      </c>
      <c r="C484" s="12" t="s">
        <v>578</v>
      </c>
      <c r="D484" s="72">
        <v>0</v>
      </c>
      <c r="E484" s="1"/>
    </row>
    <row r="485" spans="1:5" ht="62.25">
      <c r="A485" s="25" t="s">
        <v>753</v>
      </c>
      <c r="B485" s="57" t="s">
        <v>570</v>
      </c>
      <c r="C485" s="12" t="s">
        <v>752</v>
      </c>
      <c r="D485" s="72">
        <f>D486</f>
        <v>1</v>
      </c>
      <c r="E485" s="1"/>
    </row>
    <row r="486" spans="1:5" ht="93">
      <c r="A486" s="25" t="s">
        <v>810</v>
      </c>
      <c r="B486" s="57" t="s">
        <v>570</v>
      </c>
      <c r="C486" s="12" t="s">
        <v>771</v>
      </c>
      <c r="D486" s="72">
        <v>1</v>
      </c>
      <c r="E486" s="1"/>
    </row>
    <row r="487" spans="1:5" ht="62.25">
      <c r="A487" s="25" t="s">
        <v>677</v>
      </c>
      <c r="B487" s="57" t="s">
        <v>570</v>
      </c>
      <c r="C487" s="12" t="s">
        <v>538</v>
      </c>
      <c r="D487" s="72">
        <f>D488</f>
        <v>0</v>
      </c>
      <c r="E487" s="1"/>
    </row>
    <row r="488" spans="1:5" ht="96" customHeight="1">
      <c r="A488" s="25" t="s">
        <v>676</v>
      </c>
      <c r="B488" s="57" t="s">
        <v>570</v>
      </c>
      <c r="C488" s="12" t="s">
        <v>539</v>
      </c>
      <c r="D488" s="72">
        <f>D489</f>
        <v>0</v>
      </c>
      <c r="E488" s="1"/>
    </row>
    <row r="489" spans="1:5" ht="95.25" customHeight="1">
      <c r="A489" s="25" t="s">
        <v>811</v>
      </c>
      <c r="B489" s="57" t="s">
        <v>570</v>
      </c>
      <c r="C489" s="12" t="s">
        <v>754</v>
      </c>
      <c r="D489" s="72">
        <v>0</v>
      </c>
      <c r="E489" s="1"/>
    </row>
    <row r="490" spans="1:5" ht="62.25">
      <c r="A490" s="25" t="s">
        <v>679</v>
      </c>
      <c r="B490" s="57" t="s">
        <v>570</v>
      </c>
      <c r="C490" s="12" t="s">
        <v>678</v>
      </c>
      <c r="D490" s="72">
        <f>D491</f>
        <v>3.8</v>
      </c>
      <c r="E490" s="1"/>
    </row>
    <row r="491" spans="1:5" ht="81.75" customHeight="1">
      <c r="A491" s="25" t="s">
        <v>707</v>
      </c>
      <c r="B491" s="57" t="s">
        <v>570</v>
      </c>
      <c r="C491" s="12" t="s">
        <v>670</v>
      </c>
      <c r="D491" s="72">
        <f>D492+D493</f>
        <v>3.8</v>
      </c>
      <c r="E491" s="1"/>
    </row>
    <row r="492" spans="1:5" ht="128.25" customHeight="1">
      <c r="A492" s="25" t="s">
        <v>812</v>
      </c>
      <c r="B492" s="57" t="s">
        <v>570</v>
      </c>
      <c r="C492" s="12" t="s">
        <v>671</v>
      </c>
      <c r="D492" s="72">
        <v>3.8</v>
      </c>
      <c r="E492" s="1"/>
    </row>
    <row r="493" spans="1:5" ht="96" customHeight="1">
      <c r="A493" s="25" t="s">
        <v>813</v>
      </c>
      <c r="B493" s="57" t="s">
        <v>570</v>
      </c>
      <c r="C493" s="12" t="s">
        <v>755</v>
      </c>
      <c r="D493" s="72">
        <v>0</v>
      </c>
      <c r="E493" s="1"/>
    </row>
    <row r="494" spans="1:5" ht="62.25">
      <c r="A494" s="29" t="s">
        <v>708</v>
      </c>
      <c r="B494" s="57" t="s">
        <v>570</v>
      </c>
      <c r="C494" s="7" t="s">
        <v>542</v>
      </c>
      <c r="D494" s="72">
        <f>D495</f>
        <v>2.5</v>
      </c>
      <c r="E494" s="1"/>
    </row>
    <row r="495" spans="1:5" ht="79.5" customHeight="1">
      <c r="A495" s="22" t="s">
        <v>686</v>
      </c>
      <c r="B495" s="57" t="s">
        <v>570</v>
      </c>
      <c r="C495" s="10" t="s">
        <v>543</v>
      </c>
      <c r="D495" s="72">
        <f>D496</f>
        <v>2.5</v>
      </c>
      <c r="E495" s="1"/>
    </row>
    <row r="496" spans="1:5" ht="94.5" customHeight="1">
      <c r="A496" s="22" t="s">
        <v>705</v>
      </c>
      <c r="B496" s="57" t="s">
        <v>570</v>
      </c>
      <c r="C496" s="10" t="s">
        <v>579</v>
      </c>
      <c r="D496" s="72">
        <v>2.5</v>
      </c>
      <c r="E496" s="1"/>
    </row>
    <row r="497" spans="1:5" ht="78">
      <c r="A497" s="22" t="s">
        <v>697</v>
      </c>
      <c r="B497" s="57" t="s">
        <v>570</v>
      </c>
      <c r="C497" s="7" t="s">
        <v>544</v>
      </c>
      <c r="D497" s="72">
        <f>D498</f>
        <v>102</v>
      </c>
      <c r="E497" s="1"/>
    </row>
    <row r="498" spans="1:5" ht="108.75">
      <c r="A498" s="22" t="s">
        <v>698</v>
      </c>
      <c r="B498" s="57" t="s">
        <v>570</v>
      </c>
      <c r="C498" s="7" t="s">
        <v>545</v>
      </c>
      <c r="D498" s="72">
        <f>SUM(D499:D504)</f>
        <v>102</v>
      </c>
      <c r="E498" s="1"/>
    </row>
    <row r="499" spans="1:5" ht="126" customHeight="1">
      <c r="A499" s="22" t="s">
        <v>814</v>
      </c>
      <c r="B499" s="57" t="s">
        <v>570</v>
      </c>
      <c r="C499" s="7" t="s">
        <v>580</v>
      </c>
      <c r="D499" s="72">
        <v>0.8</v>
      </c>
      <c r="E499" s="1"/>
    </row>
    <row r="500" spans="1:5" ht="127.5" customHeight="1">
      <c r="A500" s="22" t="s">
        <v>792</v>
      </c>
      <c r="B500" s="57" t="s">
        <v>570</v>
      </c>
      <c r="C500" s="7" t="s">
        <v>564</v>
      </c>
      <c r="D500" s="72">
        <v>52.2</v>
      </c>
      <c r="E500" s="1"/>
    </row>
    <row r="501" spans="1:5" ht="127.5" customHeight="1">
      <c r="A501" s="22" t="s">
        <v>815</v>
      </c>
      <c r="B501" s="57" t="s">
        <v>570</v>
      </c>
      <c r="C501" s="7" t="s">
        <v>680</v>
      </c>
      <c r="D501" s="72">
        <v>0</v>
      </c>
      <c r="E501" s="1"/>
    </row>
    <row r="502" spans="1:5" ht="127.5" customHeight="1">
      <c r="A502" s="22" t="s">
        <v>816</v>
      </c>
      <c r="B502" s="57" t="s">
        <v>570</v>
      </c>
      <c r="C502" s="7" t="s">
        <v>681</v>
      </c>
      <c r="D502" s="72">
        <v>14.5</v>
      </c>
      <c r="E502" s="1"/>
    </row>
    <row r="503" spans="1:5" ht="142.5" customHeight="1">
      <c r="A503" s="22" t="s">
        <v>817</v>
      </c>
      <c r="B503" s="57" t="s">
        <v>570</v>
      </c>
      <c r="C503" s="7" t="s">
        <v>581</v>
      </c>
      <c r="D503" s="72">
        <v>22.5</v>
      </c>
      <c r="E503" s="1"/>
    </row>
    <row r="504" spans="1:5" ht="108.75">
      <c r="A504" s="22" t="s">
        <v>785</v>
      </c>
      <c r="B504" s="57" t="s">
        <v>570</v>
      </c>
      <c r="C504" s="7" t="s">
        <v>582</v>
      </c>
      <c r="D504" s="72">
        <v>12</v>
      </c>
      <c r="E504" s="1"/>
    </row>
    <row r="505" spans="1:5" ht="78">
      <c r="A505" s="22" t="s">
        <v>699</v>
      </c>
      <c r="B505" s="57" t="s">
        <v>570</v>
      </c>
      <c r="C505" s="7" t="s">
        <v>550</v>
      </c>
      <c r="D505" s="72">
        <f>D506</f>
        <v>24.200000000000003</v>
      </c>
      <c r="E505" s="1"/>
    </row>
    <row r="506" spans="1:5" ht="124.5">
      <c r="A506" s="22" t="s">
        <v>668</v>
      </c>
      <c r="B506" s="57" t="s">
        <v>570</v>
      </c>
      <c r="C506" s="7" t="s">
        <v>551</v>
      </c>
      <c r="D506" s="72">
        <f>SUM(D507:D511)</f>
        <v>24.200000000000003</v>
      </c>
      <c r="E506" s="1"/>
    </row>
    <row r="507" spans="1:5" ht="143.25" customHeight="1">
      <c r="A507" s="22" t="s">
        <v>818</v>
      </c>
      <c r="B507" s="57" t="s">
        <v>570</v>
      </c>
      <c r="C507" s="7" t="s">
        <v>682</v>
      </c>
      <c r="D507" s="72">
        <v>0</v>
      </c>
      <c r="E507" s="1"/>
    </row>
    <row r="508" spans="1:5" ht="159" customHeight="1">
      <c r="A508" s="22" t="s">
        <v>958</v>
      </c>
      <c r="B508" s="57" t="s">
        <v>570</v>
      </c>
      <c r="C508" s="7" t="s">
        <v>583</v>
      </c>
      <c r="D508" s="72">
        <v>1.2</v>
      </c>
      <c r="E508" s="1"/>
    </row>
    <row r="509" spans="1:5" ht="156">
      <c r="A509" s="22" t="s">
        <v>819</v>
      </c>
      <c r="B509" s="57" t="s">
        <v>570</v>
      </c>
      <c r="C509" s="7" t="s">
        <v>584</v>
      </c>
      <c r="D509" s="72">
        <v>11.4</v>
      </c>
      <c r="E509" s="1"/>
    </row>
    <row r="510" spans="1:5" ht="206.25" customHeight="1">
      <c r="A510" s="22" t="s">
        <v>820</v>
      </c>
      <c r="B510" s="57" t="s">
        <v>570</v>
      </c>
      <c r="C510" s="7" t="s">
        <v>585</v>
      </c>
      <c r="D510" s="72">
        <v>10</v>
      </c>
      <c r="E510" s="1"/>
    </row>
    <row r="511" spans="1:5" ht="127.5" customHeight="1">
      <c r="A511" s="22" t="s">
        <v>796</v>
      </c>
      <c r="B511" s="57" t="s">
        <v>570</v>
      </c>
      <c r="C511" s="7" t="s">
        <v>586</v>
      </c>
      <c r="D511" s="72">
        <v>1.6</v>
      </c>
      <c r="E511" s="1"/>
    </row>
    <row r="512" spans="1:5" ht="62.25">
      <c r="A512" s="29" t="s">
        <v>709</v>
      </c>
      <c r="B512" s="57" t="s">
        <v>570</v>
      </c>
      <c r="C512" s="7" t="s">
        <v>587</v>
      </c>
      <c r="D512" s="72">
        <f>D513</f>
        <v>12.299999999999999</v>
      </c>
      <c r="E512" s="1"/>
    </row>
    <row r="513" spans="1:5" ht="93">
      <c r="A513" s="34" t="s">
        <v>710</v>
      </c>
      <c r="B513" s="57" t="s">
        <v>570</v>
      </c>
      <c r="C513" s="33" t="s">
        <v>588</v>
      </c>
      <c r="D513" s="72">
        <f>SUM(D514:D516)</f>
        <v>12.299999999999999</v>
      </c>
      <c r="E513" s="1"/>
    </row>
    <row r="514" spans="1:5" ht="143.25" customHeight="1">
      <c r="A514" s="34" t="s">
        <v>821</v>
      </c>
      <c r="B514" s="57" t="s">
        <v>570</v>
      </c>
      <c r="C514" s="33" t="s">
        <v>589</v>
      </c>
      <c r="D514" s="72">
        <v>8.7</v>
      </c>
      <c r="E514" s="1"/>
    </row>
    <row r="515" spans="1:5" ht="159.75" customHeight="1">
      <c r="A515" s="34" t="s">
        <v>822</v>
      </c>
      <c r="B515" s="57" t="s">
        <v>570</v>
      </c>
      <c r="C515" s="33" t="s">
        <v>756</v>
      </c>
      <c r="D515" s="72">
        <v>2</v>
      </c>
      <c r="E515" s="1"/>
    </row>
    <row r="516" spans="1:5" ht="93">
      <c r="A516" s="34" t="s">
        <v>823</v>
      </c>
      <c r="B516" s="57" t="s">
        <v>570</v>
      </c>
      <c r="C516" s="33" t="s">
        <v>590</v>
      </c>
      <c r="D516" s="72">
        <v>1.6</v>
      </c>
      <c r="E516" s="1"/>
    </row>
    <row r="517" spans="1:5" ht="62.25">
      <c r="A517" s="34" t="s">
        <v>690</v>
      </c>
      <c r="B517" s="57" t="s">
        <v>570</v>
      </c>
      <c r="C517" s="33" t="s">
        <v>546</v>
      </c>
      <c r="D517" s="72">
        <f>D518</f>
        <v>5922.1</v>
      </c>
      <c r="E517" s="1"/>
    </row>
    <row r="518" spans="1:5" ht="78.75" customHeight="1">
      <c r="A518" s="34" t="s">
        <v>691</v>
      </c>
      <c r="B518" s="57" t="s">
        <v>570</v>
      </c>
      <c r="C518" s="33" t="s">
        <v>547</v>
      </c>
      <c r="D518" s="72">
        <f>SUM(D519:D528)</f>
        <v>5922.1</v>
      </c>
      <c r="E518" s="1"/>
    </row>
    <row r="519" spans="1:5" ht="202.5">
      <c r="A519" s="34" t="s">
        <v>797</v>
      </c>
      <c r="B519" s="57" t="s">
        <v>570</v>
      </c>
      <c r="C519" s="33" t="s">
        <v>591</v>
      </c>
      <c r="D519" s="72">
        <v>833.4</v>
      </c>
      <c r="E519" s="1"/>
    </row>
    <row r="520" spans="1:5" ht="94.5" customHeight="1">
      <c r="A520" s="34" t="s">
        <v>706</v>
      </c>
      <c r="B520" s="57" t="s">
        <v>570</v>
      </c>
      <c r="C520" s="33" t="s">
        <v>592</v>
      </c>
      <c r="D520" s="72">
        <v>0</v>
      </c>
      <c r="E520" s="1"/>
    </row>
    <row r="521" spans="1:5" ht="109.5" customHeight="1">
      <c r="A521" s="34" t="s">
        <v>888</v>
      </c>
      <c r="B521" s="57" t="s">
        <v>570</v>
      </c>
      <c r="C521" s="33" t="s">
        <v>887</v>
      </c>
      <c r="D521" s="72">
        <v>0</v>
      </c>
      <c r="E521" s="1"/>
    </row>
    <row r="522" spans="1:5" ht="140.25">
      <c r="A522" s="34" t="s">
        <v>824</v>
      </c>
      <c r="B522" s="57" t="s">
        <v>570</v>
      </c>
      <c r="C522" s="33" t="s">
        <v>683</v>
      </c>
      <c r="D522" s="72">
        <v>1.5</v>
      </c>
      <c r="E522" s="1"/>
    </row>
    <row r="523" spans="1:5" ht="108.75">
      <c r="A523" s="34" t="s">
        <v>793</v>
      </c>
      <c r="B523" s="57" t="s">
        <v>570</v>
      </c>
      <c r="C523" s="33" t="s">
        <v>565</v>
      </c>
      <c r="D523" s="72">
        <v>17.6</v>
      </c>
      <c r="E523" s="1"/>
    </row>
    <row r="524" spans="1:5" ht="108.75">
      <c r="A524" s="34" t="s">
        <v>758</v>
      </c>
      <c r="B524" s="57" t="s">
        <v>570</v>
      </c>
      <c r="C524" s="33" t="s">
        <v>757</v>
      </c>
      <c r="D524" s="72">
        <v>5000</v>
      </c>
      <c r="E524" s="1"/>
    </row>
    <row r="525" spans="1:5" ht="143.25" customHeight="1">
      <c r="A525" s="34" t="s">
        <v>825</v>
      </c>
      <c r="B525" s="57" t="s">
        <v>570</v>
      </c>
      <c r="C525" s="33" t="s">
        <v>593</v>
      </c>
      <c r="D525" s="72">
        <v>38.3</v>
      </c>
      <c r="E525" s="1"/>
    </row>
    <row r="526" spans="1:5" ht="124.5">
      <c r="A526" s="34" t="s">
        <v>692</v>
      </c>
      <c r="B526" s="57" t="s">
        <v>570</v>
      </c>
      <c r="C526" s="33" t="s">
        <v>659</v>
      </c>
      <c r="D526" s="72">
        <v>25</v>
      </c>
      <c r="E526" s="1"/>
    </row>
    <row r="527" spans="1:5" ht="171">
      <c r="A527" s="34" t="s">
        <v>717</v>
      </c>
      <c r="B527" s="57" t="s">
        <v>570</v>
      </c>
      <c r="C527" s="33" t="s">
        <v>594</v>
      </c>
      <c r="D527" s="72">
        <v>30.1</v>
      </c>
      <c r="E527" s="1"/>
    </row>
    <row r="528" spans="1:5" ht="96.75" customHeight="1">
      <c r="A528" s="34" t="s">
        <v>764</v>
      </c>
      <c r="B528" s="57" t="s">
        <v>570</v>
      </c>
      <c r="C528" s="33" t="s">
        <v>595</v>
      </c>
      <c r="D528" s="72">
        <v>-23.8</v>
      </c>
      <c r="E528" s="1"/>
    </row>
    <row r="529" spans="1:5" ht="78">
      <c r="A529" s="22" t="s">
        <v>688</v>
      </c>
      <c r="B529" s="57" t="s">
        <v>570</v>
      </c>
      <c r="C529" s="7" t="s">
        <v>532</v>
      </c>
      <c r="D529" s="72">
        <f>D530</f>
        <v>1089.2</v>
      </c>
      <c r="E529" s="1"/>
    </row>
    <row r="530" spans="1:5" ht="93">
      <c r="A530" s="22" t="s">
        <v>689</v>
      </c>
      <c r="B530" s="57" t="s">
        <v>570</v>
      </c>
      <c r="C530" s="7" t="s">
        <v>533</v>
      </c>
      <c r="D530" s="72">
        <f>SUM(D531:D538)</f>
        <v>1089.2</v>
      </c>
      <c r="E530" s="1"/>
    </row>
    <row r="531" spans="1:5" ht="124.5">
      <c r="A531" s="22" t="s">
        <v>826</v>
      </c>
      <c r="B531" s="57" t="s">
        <v>570</v>
      </c>
      <c r="C531" s="7" t="s">
        <v>596</v>
      </c>
      <c r="D531" s="72">
        <v>0</v>
      </c>
      <c r="E531" s="1"/>
    </row>
    <row r="532" spans="1:5" ht="124.5">
      <c r="A532" s="22" t="s">
        <v>827</v>
      </c>
      <c r="B532" s="57" t="s">
        <v>570</v>
      </c>
      <c r="C532" s="7" t="s">
        <v>684</v>
      </c>
      <c r="D532" s="72">
        <v>40</v>
      </c>
      <c r="E532" s="1"/>
    </row>
    <row r="533" spans="1:5" ht="267.75" customHeight="1">
      <c r="A533" s="22" t="s">
        <v>828</v>
      </c>
      <c r="B533" s="57" t="s">
        <v>570</v>
      </c>
      <c r="C533" s="7" t="s">
        <v>597</v>
      </c>
      <c r="D533" s="72">
        <v>1.5</v>
      </c>
      <c r="E533" s="1"/>
    </row>
    <row r="534" spans="1:5" ht="124.5" hidden="1">
      <c r="A534" s="22" t="s">
        <v>936</v>
      </c>
      <c r="B534" s="57" t="s">
        <v>570</v>
      </c>
      <c r="C534" s="7" t="s">
        <v>935</v>
      </c>
      <c r="D534" s="72"/>
      <c r="E534" s="1"/>
    </row>
    <row r="535" spans="1:5" ht="140.25">
      <c r="A535" s="22" t="s">
        <v>759</v>
      </c>
      <c r="B535" s="57" t="s">
        <v>570</v>
      </c>
      <c r="C535" s="7" t="s">
        <v>566</v>
      </c>
      <c r="D535" s="72">
        <v>0</v>
      </c>
      <c r="E535" s="1"/>
    </row>
    <row r="536" spans="1:5" ht="110.25" customHeight="1">
      <c r="A536" s="22" t="s">
        <v>794</v>
      </c>
      <c r="B536" s="57" t="s">
        <v>570</v>
      </c>
      <c r="C536" s="7" t="s">
        <v>567</v>
      </c>
      <c r="D536" s="72">
        <v>3.1</v>
      </c>
      <c r="E536" s="1"/>
    </row>
    <row r="537" spans="1:5" ht="127.5" customHeight="1">
      <c r="A537" s="22" t="s">
        <v>829</v>
      </c>
      <c r="B537" s="57" t="s">
        <v>570</v>
      </c>
      <c r="C537" s="7" t="s">
        <v>685</v>
      </c>
      <c r="D537" s="72">
        <v>960.4</v>
      </c>
      <c r="E537" s="1"/>
    </row>
    <row r="538" spans="1:5" ht="96" customHeight="1">
      <c r="A538" s="22" t="s">
        <v>795</v>
      </c>
      <c r="B538" s="57" t="s">
        <v>570</v>
      </c>
      <c r="C538" s="7" t="s">
        <v>568</v>
      </c>
      <c r="D538" s="72">
        <v>84.2</v>
      </c>
      <c r="E538" s="1"/>
    </row>
    <row r="539" spans="1:5" ht="13.5" customHeight="1">
      <c r="A539" s="34"/>
      <c r="B539" s="57"/>
      <c r="C539" s="33"/>
      <c r="D539" s="72"/>
      <c r="E539" s="1"/>
    </row>
    <row r="540" spans="1:5" ht="39" customHeight="1">
      <c r="A540" s="65" t="s">
        <v>177</v>
      </c>
      <c r="B540" s="58" t="s">
        <v>48</v>
      </c>
      <c r="C540" s="6"/>
      <c r="D540" s="77">
        <f>D541+D544</f>
        <v>0</v>
      </c>
      <c r="E540" s="1"/>
    </row>
    <row r="541" spans="1:5" ht="31.5" customHeight="1" hidden="1">
      <c r="A541" s="29" t="s">
        <v>534</v>
      </c>
      <c r="B541" s="57" t="s">
        <v>48</v>
      </c>
      <c r="C541" s="24" t="s">
        <v>535</v>
      </c>
      <c r="D541" s="72">
        <f>D542</f>
        <v>0</v>
      </c>
      <c r="E541" s="1"/>
    </row>
    <row r="542" spans="1:5" ht="79.5" customHeight="1" hidden="1">
      <c r="A542" s="22" t="s">
        <v>688</v>
      </c>
      <c r="B542" s="57" t="s">
        <v>48</v>
      </c>
      <c r="C542" s="7" t="s">
        <v>532</v>
      </c>
      <c r="D542" s="72">
        <f>D543</f>
        <v>0</v>
      </c>
      <c r="E542" s="1"/>
    </row>
    <row r="543" spans="1:5" ht="63" customHeight="1" hidden="1">
      <c r="A543" s="22" t="s">
        <v>689</v>
      </c>
      <c r="B543" s="57" t="s">
        <v>48</v>
      </c>
      <c r="C543" s="7" t="s">
        <v>533</v>
      </c>
      <c r="D543" s="72">
        <v>0</v>
      </c>
      <c r="E543" s="1"/>
    </row>
    <row r="544" spans="1:5" ht="15" customHeight="1">
      <c r="A544" s="34" t="s">
        <v>515</v>
      </c>
      <c r="B544" s="56" t="s">
        <v>48</v>
      </c>
      <c r="C544" s="7" t="s">
        <v>516</v>
      </c>
      <c r="D544" s="72">
        <f>D545</f>
        <v>0</v>
      </c>
      <c r="E544" s="1"/>
    </row>
    <row r="545" spans="1:5" ht="80.25" customHeight="1">
      <c r="A545" s="29" t="s">
        <v>517</v>
      </c>
      <c r="B545" s="56" t="s">
        <v>48</v>
      </c>
      <c r="C545" s="7" t="s">
        <v>518</v>
      </c>
      <c r="D545" s="72">
        <f>D546</f>
        <v>0</v>
      </c>
      <c r="E545" s="1"/>
    </row>
    <row r="546" spans="1:5" ht="62.25" customHeight="1">
      <c r="A546" s="29" t="s">
        <v>519</v>
      </c>
      <c r="B546" s="56" t="s">
        <v>48</v>
      </c>
      <c r="C546" s="7" t="s">
        <v>520</v>
      </c>
      <c r="D546" s="72">
        <f>D547</f>
        <v>0</v>
      </c>
      <c r="E546" s="1"/>
    </row>
    <row r="547" spans="1:5" ht="142.5" customHeight="1">
      <c r="A547" s="29" t="s">
        <v>522</v>
      </c>
      <c r="B547" s="56" t="s">
        <v>48</v>
      </c>
      <c r="C547" s="7" t="s">
        <v>521</v>
      </c>
      <c r="D547" s="72">
        <v>0</v>
      </c>
      <c r="E547" s="1"/>
    </row>
    <row r="548" spans="1:5" ht="14.25" customHeight="1" hidden="1">
      <c r="A548" s="29"/>
      <c r="B548" s="56"/>
      <c r="C548" s="7"/>
      <c r="D548" s="72"/>
      <c r="E548" s="1"/>
    </row>
    <row r="549" spans="1:5" ht="26.25" hidden="1">
      <c r="A549" s="63" t="s">
        <v>781</v>
      </c>
      <c r="B549" s="58" t="s">
        <v>672</v>
      </c>
      <c r="C549" s="7"/>
      <c r="D549" s="73">
        <f>D550</f>
        <v>0</v>
      </c>
      <c r="E549" s="1"/>
    </row>
    <row r="550" spans="1:5" ht="15.75" customHeight="1" hidden="1">
      <c r="A550" s="34" t="s">
        <v>515</v>
      </c>
      <c r="B550" s="56" t="s">
        <v>672</v>
      </c>
      <c r="C550" s="7" t="s">
        <v>516</v>
      </c>
      <c r="D550" s="72">
        <f>D551</f>
        <v>0</v>
      </c>
      <c r="E550" s="1"/>
    </row>
    <row r="551" spans="1:5" ht="78.75" customHeight="1" hidden="1">
      <c r="A551" s="29" t="s">
        <v>517</v>
      </c>
      <c r="B551" s="56" t="s">
        <v>672</v>
      </c>
      <c r="C551" s="7" t="s">
        <v>518</v>
      </c>
      <c r="D551" s="72">
        <f>D552</f>
        <v>0</v>
      </c>
      <c r="E551" s="1"/>
    </row>
    <row r="552" spans="1:5" ht="62.25" customHeight="1" hidden="1">
      <c r="A552" s="29" t="s">
        <v>519</v>
      </c>
      <c r="B552" s="56" t="s">
        <v>672</v>
      </c>
      <c r="C552" s="7" t="s">
        <v>520</v>
      </c>
      <c r="D552" s="72">
        <f>D553</f>
        <v>0</v>
      </c>
      <c r="E552" s="1"/>
    </row>
    <row r="553" spans="1:5" ht="142.5" customHeight="1" hidden="1">
      <c r="A553" s="29" t="s">
        <v>522</v>
      </c>
      <c r="B553" s="56" t="s">
        <v>672</v>
      </c>
      <c r="C553" s="7" t="s">
        <v>521</v>
      </c>
      <c r="D553" s="72"/>
      <c r="E553" s="1"/>
    </row>
    <row r="554" spans="1:5" ht="11.25" customHeight="1" hidden="1">
      <c r="A554" s="29"/>
      <c r="B554" s="56"/>
      <c r="C554" s="7"/>
      <c r="D554" s="72"/>
      <c r="E554" s="1"/>
    </row>
    <row r="555" spans="1:5" ht="26.25" hidden="1">
      <c r="A555" s="63" t="s">
        <v>737</v>
      </c>
      <c r="B555" s="58" t="s">
        <v>736</v>
      </c>
      <c r="C555" s="6"/>
      <c r="D555" s="73">
        <f>D556</f>
        <v>0</v>
      </c>
      <c r="E555" s="1"/>
    </row>
    <row r="556" spans="1:5" ht="16.5" customHeight="1" hidden="1">
      <c r="A556" s="34" t="s">
        <v>515</v>
      </c>
      <c r="B556" s="56" t="s">
        <v>736</v>
      </c>
      <c r="C556" s="7" t="s">
        <v>516</v>
      </c>
      <c r="D556" s="72">
        <f>D557</f>
        <v>0</v>
      </c>
      <c r="E556" s="1"/>
    </row>
    <row r="557" spans="1:5" ht="78.75" customHeight="1" hidden="1">
      <c r="A557" s="29" t="s">
        <v>517</v>
      </c>
      <c r="B557" s="56" t="s">
        <v>736</v>
      </c>
      <c r="C557" s="7" t="s">
        <v>518</v>
      </c>
      <c r="D557" s="72">
        <f>D558</f>
        <v>0</v>
      </c>
      <c r="E557" s="1"/>
    </row>
    <row r="558" spans="1:5" ht="62.25" customHeight="1" hidden="1">
      <c r="A558" s="29" t="s">
        <v>519</v>
      </c>
      <c r="B558" s="56" t="s">
        <v>736</v>
      </c>
      <c r="C558" s="7" t="s">
        <v>520</v>
      </c>
      <c r="D558" s="72">
        <f>D559</f>
        <v>0</v>
      </c>
      <c r="E558" s="1"/>
    </row>
    <row r="559" spans="1:5" ht="141.75" customHeight="1" hidden="1">
      <c r="A559" s="29" t="s">
        <v>522</v>
      </c>
      <c r="B559" s="56" t="s">
        <v>736</v>
      </c>
      <c r="C559" s="7" t="s">
        <v>521</v>
      </c>
      <c r="D559" s="72"/>
      <c r="E559" s="1"/>
    </row>
    <row r="560" spans="1:5" ht="12" customHeight="1">
      <c r="A560" s="29"/>
      <c r="B560" s="56"/>
      <c r="C560" s="7"/>
      <c r="D560" s="76"/>
      <c r="E560" s="1"/>
    </row>
    <row r="561" spans="1:5" ht="26.25">
      <c r="A561" s="63" t="s">
        <v>939</v>
      </c>
      <c r="B561" s="58" t="s">
        <v>49</v>
      </c>
      <c r="C561" s="6"/>
      <c r="D561" s="73">
        <f>SUM(D562,D565,D568,D572,D578,D587,D592,D597,D605,D607,D609,D612,D617,D620,D622,D626,D583)</f>
        <v>2461.2000000000003</v>
      </c>
      <c r="E561" s="1"/>
    </row>
    <row r="562" spans="1:5" ht="30.75" customHeight="1">
      <c r="A562" s="18" t="s">
        <v>50</v>
      </c>
      <c r="B562" s="56" t="s">
        <v>49</v>
      </c>
      <c r="C562" s="7" t="s">
        <v>96</v>
      </c>
      <c r="D562" s="72">
        <f>SUM(D563)</f>
        <v>104.2</v>
      </c>
      <c r="E562" s="1"/>
    </row>
    <row r="563" spans="1:5" ht="30.75" customHeight="1">
      <c r="A563" s="18" t="s">
        <v>78</v>
      </c>
      <c r="B563" s="56" t="s">
        <v>49</v>
      </c>
      <c r="C563" s="7" t="s">
        <v>17</v>
      </c>
      <c r="D563" s="72">
        <f>SUM(D564)</f>
        <v>104.2</v>
      </c>
      <c r="E563" s="1"/>
    </row>
    <row r="564" spans="1:5" ht="63.75" customHeight="1">
      <c r="A564" s="26" t="s">
        <v>368</v>
      </c>
      <c r="B564" s="4" t="s">
        <v>49</v>
      </c>
      <c r="C564" s="7" t="s">
        <v>347</v>
      </c>
      <c r="D564" s="72">
        <v>104.2</v>
      </c>
      <c r="E564" s="1"/>
    </row>
    <row r="565" spans="1:5" ht="31.5" customHeight="1">
      <c r="A565" s="18" t="s">
        <v>81</v>
      </c>
      <c r="B565" s="57" t="s">
        <v>49</v>
      </c>
      <c r="C565" s="7" t="s">
        <v>51</v>
      </c>
      <c r="D565" s="72">
        <f>D566</f>
        <v>6.8</v>
      </c>
      <c r="E565" s="1"/>
    </row>
    <row r="566" spans="1:5" ht="46.5">
      <c r="A566" s="18" t="s">
        <v>166</v>
      </c>
      <c r="B566" s="57" t="s">
        <v>49</v>
      </c>
      <c r="C566" s="7" t="s">
        <v>165</v>
      </c>
      <c r="D566" s="72">
        <f>D567</f>
        <v>6.8</v>
      </c>
      <c r="E566" s="1"/>
    </row>
    <row r="567" spans="1:5" ht="47.25" customHeight="1">
      <c r="A567" s="26" t="s">
        <v>82</v>
      </c>
      <c r="B567" s="57" t="s">
        <v>49</v>
      </c>
      <c r="C567" s="7" t="s">
        <v>52</v>
      </c>
      <c r="D567" s="72">
        <v>6.8</v>
      </c>
      <c r="E567" s="1"/>
    </row>
    <row r="568" spans="1:5" ht="95.25" customHeight="1" hidden="1">
      <c r="A568" s="18" t="s">
        <v>159</v>
      </c>
      <c r="B568" s="57" t="s">
        <v>49</v>
      </c>
      <c r="C568" s="7" t="s">
        <v>53</v>
      </c>
      <c r="D568" s="72">
        <f>D569</f>
        <v>0</v>
      </c>
      <c r="E568" s="1"/>
    </row>
    <row r="569" spans="1:5" ht="93.75" customHeight="1" hidden="1">
      <c r="A569" s="18" t="s">
        <v>162</v>
      </c>
      <c r="B569" s="57" t="s">
        <v>49</v>
      </c>
      <c r="C569" s="7" t="s">
        <v>4</v>
      </c>
      <c r="D569" s="72">
        <f>D570</f>
        <v>0</v>
      </c>
      <c r="E569" s="1"/>
    </row>
    <row r="570" spans="1:5" ht="81" customHeight="1" hidden="1">
      <c r="A570" s="26" t="s">
        <v>181</v>
      </c>
      <c r="B570" s="57" t="s">
        <v>49</v>
      </c>
      <c r="C570" s="7" t="s">
        <v>54</v>
      </c>
      <c r="D570" s="72">
        <f>SUM(D571)</f>
        <v>0</v>
      </c>
      <c r="E570" s="1"/>
    </row>
    <row r="571" spans="1:5" ht="128.25" customHeight="1" hidden="1">
      <c r="A571" s="18" t="s">
        <v>370</v>
      </c>
      <c r="B571" s="57" t="s">
        <v>49</v>
      </c>
      <c r="C571" s="7" t="s">
        <v>54</v>
      </c>
      <c r="D571" s="72">
        <v>0</v>
      </c>
      <c r="E571" s="1"/>
    </row>
    <row r="572" spans="1:5" ht="15.75" customHeight="1">
      <c r="A572" s="26" t="s">
        <v>364</v>
      </c>
      <c r="B572" s="57" t="s">
        <v>49</v>
      </c>
      <c r="C572" s="28" t="s">
        <v>365</v>
      </c>
      <c r="D572" s="72">
        <f>D575+D573</f>
        <v>371.6</v>
      </c>
      <c r="E572" s="1"/>
    </row>
    <row r="573" spans="1:5" ht="15" customHeight="1">
      <c r="A573" s="26" t="s">
        <v>744</v>
      </c>
      <c r="B573" s="57" t="s">
        <v>49</v>
      </c>
      <c r="C573" s="28" t="s">
        <v>743</v>
      </c>
      <c r="D573" s="72">
        <v>371.6</v>
      </c>
      <c r="E573" s="1"/>
    </row>
    <row r="574" spans="1:5" ht="46.5">
      <c r="A574" s="26" t="s">
        <v>745</v>
      </c>
      <c r="B574" s="57" t="s">
        <v>49</v>
      </c>
      <c r="C574" s="28" t="s">
        <v>742</v>
      </c>
      <c r="D574" s="72">
        <v>371.6</v>
      </c>
      <c r="E574" s="1"/>
    </row>
    <row r="575" spans="1:5" ht="16.5" customHeight="1" hidden="1">
      <c r="A575" s="26" t="s">
        <v>362</v>
      </c>
      <c r="B575" s="57" t="s">
        <v>49</v>
      </c>
      <c r="C575" s="28" t="s">
        <v>363</v>
      </c>
      <c r="D575" s="72">
        <f>D577</f>
        <v>0</v>
      </c>
      <c r="E575" s="1"/>
    </row>
    <row r="576" spans="1:5" ht="30.75" customHeight="1" hidden="1">
      <c r="A576" s="26" t="s">
        <v>366</v>
      </c>
      <c r="B576" s="57" t="s">
        <v>49</v>
      </c>
      <c r="C576" s="28" t="s">
        <v>367</v>
      </c>
      <c r="D576" s="72">
        <f>D577</f>
        <v>0</v>
      </c>
      <c r="E576" s="1"/>
    </row>
    <row r="577" spans="1:5" ht="62.25" customHeight="1" hidden="1">
      <c r="A577" s="26" t="s">
        <v>352</v>
      </c>
      <c r="B577" s="57" t="s">
        <v>49</v>
      </c>
      <c r="C577" s="28" t="s">
        <v>367</v>
      </c>
      <c r="D577" s="72"/>
      <c r="E577" s="1"/>
    </row>
    <row r="578" spans="1:5" ht="15.75" customHeight="1">
      <c r="A578" s="18" t="s">
        <v>183</v>
      </c>
      <c r="B578" s="57" t="s">
        <v>49</v>
      </c>
      <c r="C578" s="28" t="s">
        <v>144</v>
      </c>
      <c r="D578" s="72">
        <f>SUM(D579,D581)</f>
        <v>97.1</v>
      </c>
      <c r="E578" s="1"/>
    </row>
    <row r="579" spans="1:5" ht="31.5" customHeight="1">
      <c r="A579" s="34" t="s">
        <v>141</v>
      </c>
      <c r="B579" s="57" t="s">
        <v>49</v>
      </c>
      <c r="C579" s="33" t="s">
        <v>145</v>
      </c>
      <c r="D579" s="72">
        <f>SUM(D580)</f>
        <v>94.1</v>
      </c>
      <c r="E579" s="1"/>
    </row>
    <row r="580" spans="1:5" ht="47.25" customHeight="1">
      <c r="A580" s="34" t="s">
        <v>142</v>
      </c>
      <c r="B580" s="57" t="s">
        <v>49</v>
      </c>
      <c r="C580" s="33" t="s">
        <v>146</v>
      </c>
      <c r="D580" s="72">
        <v>94.1</v>
      </c>
      <c r="E580" s="1"/>
    </row>
    <row r="581" spans="1:5" ht="16.5" customHeight="1">
      <c r="A581" s="18" t="s">
        <v>143</v>
      </c>
      <c r="B581" s="57" t="s">
        <v>49</v>
      </c>
      <c r="C581" s="28" t="s">
        <v>147</v>
      </c>
      <c r="D581" s="72">
        <f>SUM(D582)</f>
        <v>3</v>
      </c>
      <c r="E581" s="1"/>
    </row>
    <row r="582" spans="1:5" ht="30.75" customHeight="1">
      <c r="A582" s="18" t="s">
        <v>182</v>
      </c>
      <c r="B582" s="57" t="s">
        <v>49</v>
      </c>
      <c r="C582" s="28" t="s">
        <v>148</v>
      </c>
      <c r="D582" s="72">
        <v>3</v>
      </c>
      <c r="E582" s="1"/>
    </row>
    <row r="583" spans="1:5" ht="32.25" customHeight="1">
      <c r="A583" s="18" t="s">
        <v>534</v>
      </c>
      <c r="B583" s="56" t="s">
        <v>49</v>
      </c>
      <c r="C583" s="7" t="s">
        <v>535</v>
      </c>
      <c r="D583" s="72">
        <f>D584+D585</f>
        <v>690</v>
      </c>
      <c r="E583" s="1"/>
    </row>
    <row r="584" spans="1:5" ht="78">
      <c r="A584" s="18" t="s">
        <v>704</v>
      </c>
      <c r="B584" s="56" t="s">
        <v>49</v>
      </c>
      <c r="C584" s="7" t="s">
        <v>569</v>
      </c>
      <c r="D584" s="72">
        <v>20</v>
      </c>
      <c r="E584" s="1"/>
    </row>
    <row r="585" spans="1:5" ht="81" customHeight="1">
      <c r="A585" s="18" t="s">
        <v>697</v>
      </c>
      <c r="B585" s="61" t="s">
        <v>49</v>
      </c>
      <c r="C585" s="7" t="s">
        <v>544</v>
      </c>
      <c r="D585" s="72">
        <f>D586</f>
        <v>670</v>
      </c>
      <c r="E585" s="1"/>
    </row>
    <row r="586" spans="1:5" ht="94.5" customHeight="1">
      <c r="A586" s="18" t="s">
        <v>747</v>
      </c>
      <c r="B586" s="61" t="s">
        <v>49</v>
      </c>
      <c r="C586" s="7" t="s">
        <v>746</v>
      </c>
      <c r="D586" s="72">
        <v>670</v>
      </c>
      <c r="E586" s="1"/>
    </row>
    <row r="587" spans="1:5" ht="45.75" customHeight="1">
      <c r="A587" s="22" t="s">
        <v>598</v>
      </c>
      <c r="B587" s="56" t="s">
        <v>49</v>
      </c>
      <c r="C587" s="7" t="s">
        <v>599</v>
      </c>
      <c r="D587" s="72">
        <f>D588+D591</f>
        <v>498.09999999999997</v>
      </c>
      <c r="E587" s="1"/>
    </row>
    <row r="588" spans="1:5" ht="63" customHeight="1">
      <c r="A588" s="22" t="s">
        <v>600</v>
      </c>
      <c r="B588" s="61" t="s">
        <v>49</v>
      </c>
      <c r="C588" s="7" t="s">
        <v>601</v>
      </c>
      <c r="D588" s="72">
        <f>D589+D590</f>
        <v>63.2</v>
      </c>
      <c r="E588" s="1"/>
    </row>
    <row r="589" spans="1:5" ht="110.25" customHeight="1">
      <c r="A589" s="25" t="s">
        <v>967</v>
      </c>
      <c r="B589" s="61" t="s">
        <v>49</v>
      </c>
      <c r="C589" s="7" t="s">
        <v>965</v>
      </c>
      <c r="D589" s="72">
        <v>60.7</v>
      </c>
      <c r="E589" s="1"/>
    </row>
    <row r="590" spans="1:5" ht="110.25" customHeight="1">
      <c r="A590" s="25" t="s">
        <v>968</v>
      </c>
      <c r="B590" s="61" t="s">
        <v>49</v>
      </c>
      <c r="C590" s="7" t="s">
        <v>966</v>
      </c>
      <c r="D590" s="72">
        <v>2.5</v>
      </c>
      <c r="E590" s="1"/>
    </row>
    <row r="591" spans="1:5" ht="62.25">
      <c r="A591" s="22" t="s">
        <v>602</v>
      </c>
      <c r="B591" s="57" t="s">
        <v>49</v>
      </c>
      <c r="C591" s="7" t="s">
        <v>603</v>
      </c>
      <c r="D591" s="72">
        <v>434.9</v>
      </c>
      <c r="E591" s="1"/>
    </row>
    <row r="592" spans="1:5" ht="124.5">
      <c r="A592" s="34" t="s">
        <v>526</v>
      </c>
      <c r="B592" s="57" t="s">
        <v>49</v>
      </c>
      <c r="C592" s="33" t="s">
        <v>782</v>
      </c>
      <c r="D592" s="72">
        <f>D593+D595</f>
        <v>2</v>
      </c>
      <c r="E592" s="1"/>
    </row>
    <row r="593" spans="1:5" ht="62.25">
      <c r="A593" s="34" t="s">
        <v>606</v>
      </c>
      <c r="B593" s="57" t="s">
        <v>49</v>
      </c>
      <c r="C593" s="33" t="s">
        <v>604</v>
      </c>
      <c r="D593" s="72">
        <f>D594</f>
        <v>2</v>
      </c>
      <c r="E593" s="1"/>
    </row>
    <row r="594" spans="1:5" ht="78">
      <c r="A594" s="34" t="s">
        <v>607</v>
      </c>
      <c r="B594" s="57" t="s">
        <v>49</v>
      </c>
      <c r="C594" s="33" t="s">
        <v>605</v>
      </c>
      <c r="D594" s="72">
        <v>2</v>
      </c>
      <c r="E594" s="1"/>
    </row>
    <row r="595" spans="1:5" ht="93">
      <c r="A595" s="34" t="s">
        <v>528</v>
      </c>
      <c r="B595" s="57" t="s">
        <v>49</v>
      </c>
      <c r="C595" s="33" t="s">
        <v>529</v>
      </c>
      <c r="D595" s="72">
        <f>D596</f>
        <v>0</v>
      </c>
      <c r="E595" s="1"/>
    </row>
    <row r="596" spans="1:5" ht="79.5" customHeight="1">
      <c r="A596" s="34" t="s">
        <v>531</v>
      </c>
      <c r="B596" s="57" t="s">
        <v>49</v>
      </c>
      <c r="C596" s="33" t="s">
        <v>530</v>
      </c>
      <c r="D596" s="72">
        <v>0</v>
      </c>
      <c r="E596" s="1"/>
    </row>
    <row r="597" spans="1:5" ht="16.5" customHeight="1">
      <c r="A597" s="34" t="s">
        <v>515</v>
      </c>
      <c r="B597" s="57" t="s">
        <v>49</v>
      </c>
      <c r="C597" s="33" t="s">
        <v>516</v>
      </c>
      <c r="D597" s="72">
        <f>D600+D602+D598</f>
        <v>1.9</v>
      </c>
      <c r="E597" s="1"/>
    </row>
    <row r="598" spans="1:5" ht="93">
      <c r="A598" s="34" t="s">
        <v>627</v>
      </c>
      <c r="B598" s="57" t="s">
        <v>49</v>
      </c>
      <c r="C598" s="33" t="s">
        <v>629</v>
      </c>
      <c r="D598" s="72">
        <f>D599</f>
        <v>0</v>
      </c>
      <c r="E598" s="1"/>
    </row>
    <row r="599" spans="1:5" ht="46.5">
      <c r="A599" s="34" t="s">
        <v>749</v>
      </c>
      <c r="B599" s="57" t="s">
        <v>49</v>
      </c>
      <c r="C599" s="7" t="s">
        <v>748</v>
      </c>
      <c r="D599" s="72">
        <v>0</v>
      </c>
      <c r="E599" s="1"/>
    </row>
    <row r="600" spans="1:5" ht="30.75">
      <c r="A600" s="34" t="s">
        <v>608</v>
      </c>
      <c r="B600" s="56" t="s">
        <v>49</v>
      </c>
      <c r="C600" s="33" t="s">
        <v>609</v>
      </c>
      <c r="D600" s="72">
        <f>D601</f>
        <v>0</v>
      </c>
      <c r="E600" s="1"/>
    </row>
    <row r="601" spans="1:5" ht="157.5" customHeight="1">
      <c r="A601" s="29" t="s">
        <v>610</v>
      </c>
      <c r="B601" s="56" t="s">
        <v>49</v>
      </c>
      <c r="C601" s="7" t="s">
        <v>611</v>
      </c>
      <c r="D601" s="72">
        <v>0</v>
      </c>
      <c r="E601" s="1"/>
    </row>
    <row r="602" spans="1:5" ht="78">
      <c r="A602" s="29" t="s">
        <v>517</v>
      </c>
      <c r="B602" s="56" t="s">
        <v>49</v>
      </c>
      <c r="C602" s="7" t="s">
        <v>518</v>
      </c>
      <c r="D602" s="72">
        <f>D603</f>
        <v>1.9</v>
      </c>
      <c r="E602" s="1"/>
    </row>
    <row r="603" spans="1:5" ht="64.5" customHeight="1">
      <c r="A603" s="29" t="s">
        <v>519</v>
      </c>
      <c r="B603" s="56" t="s">
        <v>49</v>
      </c>
      <c r="C603" s="7" t="s">
        <v>520</v>
      </c>
      <c r="D603" s="72">
        <f>D604</f>
        <v>1.9</v>
      </c>
      <c r="E603" s="1"/>
    </row>
    <row r="604" spans="1:5" ht="141.75" customHeight="1">
      <c r="A604" s="29" t="s">
        <v>522</v>
      </c>
      <c r="B604" s="57" t="s">
        <v>49</v>
      </c>
      <c r="C604" s="33" t="s">
        <v>521</v>
      </c>
      <c r="D604" s="72">
        <v>1.9</v>
      </c>
      <c r="E604" s="1"/>
    </row>
    <row r="605" spans="1:5" ht="15">
      <c r="A605" s="40" t="s">
        <v>122</v>
      </c>
      <c r="B605" s="56" t="s">
        <v>49</v>
      </c>
      <c r="C605" s="17" t="s">
        <v>124</v>
      </c>
      <c r="D605" s="72">
        <f>SUM(D606)</f>
        <v>20.9</v>
      </c>
      <c r="E605" s="1"/>
    </row>
    <row r="606" spans="1:5" ht="30.75">
      <c r="A606" s="26" t="s">
        <v>123</v>
      </c>
      <c r="B606" s="56" t="s">
        <v>49</v>
      </c>
      <c r="C606" s="17" t="s">
        <v>125</v>
      </c>
      <c r="D606" s="72">
        <v>20.9</v>
      </c>
      <c r="E606" s="1"/>
    </row>
    <row r="607" spans="1:5" ht="15">
      <c r="A607" s="40" t="s">
        <v>7</v>
      </c>
      <c r="B607" s="56" t="s">
        <v>49</v>
      </c>
      <c r="C607" s="23" t="s">
        <v>36</v>
      </c>
      <c r="D607" s="72">
        <f>SUM(D608)</f>
        <v>20.4</v>
      </c>
      <c r="E607" s="1"/>
    </row>
    <row r="608" spans="1:5" ht="15">
      <c r="A608" s="18" t="s">
        <v>85</v>
      </c>
      <c r="B608" s="56" t="s">
        <v>49</v>
      </c>
      <c r="C608" s="31" t="s">
        <v>10</v>
      </c>
      <c r="D608" s="72">
        <v>20.4</v>
      </c>
      <c r="E608" s="1"/>
    </row>
    <row r="609" spans="1:8" ht="33" customHeight="1">
      <c r="A609" s="26" t="s">
        <v>184</v>
      </c>
      <c r="B609" s="60">
        <v>800</v>
      </c>
      <c r="C609" s="27" t="s">
        <v>433</v>
      </c>
      <c r="D609" s="72">
        <f>SUM(D610)</f>
        <v>0</v>
      </c>
      <c r="E609" s="1"/>
      <c r="H609" s="82"/>
    </row>
    <row r="610" spans="1:5" ht="16.5" customHeight="1">
      <c r="A610" s="18" t="s">
        <v>103</v>
      </c>
      <c r="B610" s="60">
        <v>800</v>
      </c>
      <c r="C610" s="31" t="s">
        <v>434</v>
      </c>
      <c r="D610" s="72">
        <f>SUM(D611)</f>
        <v>0</v>
      </c>
      <c r="E610" s="1"/>
    </row>
    <row r="611" spans="1:5" ht="15.75" customHeight="1">
      <c r="A611" s="18" t="s">
        <v>185</v>
      </c>
      <c r="B611" s="60">
        <v>800</v>
      </c>
      <c r="C611" s="31" t="s">
        <v>435</v>
      </c>
      <c r="D611" s="72">
        <v>0</v>
      </c>
      <c r="E611" s="1"/>
    </row>
    <row r="612" spans="1:5" ht="31.5" customHeight="1">
      <c r="A612" s="22" t="s">
        <v>372</v>
      </c>
      <c r="B612" s="57" t="s">
        <v>49</v>
      </c>
      <c r="C612" s="28" t="s">
        <v>436</v>
      </c>
      <c r="D612" s="72">
        <f>SUM(D613,D615)</f>
        <v>648.8</v>
      </c>
      <c r="E612" s="1"/>
    </row>
    <row r="613" spans="1:5" ht="31.5" customHeight="1">
      <c r="A613" s="29" t="s">
        <v>104</v>
      </c>
      <c r="B613" s="60">
        <v>800</v>
      </c>
      <c r="C613" s="7" t="s">
        <v>437</v>
      </c>
      <c r="D613" s="72">
        <f>SUM(D614)</f>
        <v>648.8</v>
      </c>
      <c r="E613" s="1"/>
    </row>
    <row r="614" spans="1:5" ht="31.5" customHeight="1">
      <c r="A614" s="29" t="s">
        <v>100</v>
      </c>
      <c r="B614" s="60">
        <v>800</v>
      </c>
      <c r="C614" s="7" t="s">
        <v>438</v>
      </c>
      <c r="D614" s="72">
        <v>648.8</v>
      </c>
      <c r="E614" s="1"/>
    </row>
    <row r="615" spans="1:5" ht="62.25">
      <c r="A615" s="29" t="s">
        <v>492</v>
      </c>
      <c r="B615" s="60">
        <v>800</v>
      </c>
      <c r="C615" s="7" t="s">
        <v>439</v>
      </c>
      <c r="D615" s="72">
        <f>D616</f>
        <v>0</v>
      </c>
      <c r="E615" s="1"/>
    </row>
    <row r="616" spans="1:5" ht="64.5" customHeight="1">
      <c r="A616" s="29" t="s">
        <v>493</v>
      </c>
      <c r="B616" s="60">
        <v>800</v>
      </c>
      <c r="C616" s="7" t="s">
        <v>440</v>
      </c>
      <c r="D616" s="72">
        <v>0</v>
      </c>
      <c r="E616" s="1"/>
    </row>
    <row r="617" spans="1:5" ht="15.75" customHeight="1">
      <c r="A617" s="29" t="s">
        <v>102</v>
      </c>
      <c r="B617" s="60">
        <v>800</v>
      </c>
      <c r="C617" s="7" t="s">
        <v>441</v>
      </c>
      <c r="D617" s="42">
        <f>D618</f>
        <v>0</v>
      </c>
      <c r="E617" s="1"/>
    </row>
    <row r="618" spans="1:5" ht="16.5" customHeight="1">
      <c r="A618" s="29" t="s">
        <v>173</v>
      </c>
      <c r="B618" s="60">
        <v>800</v>
      </c>
      <c r="C618" s="7" t="s">
        <v>442</v>
      </c>
      <c r="D618" s="42">
        <f>D619</f>
        <v>0</v>
      </c>
      <c r="E618" s="1"/>
    </row>
    <row r="619" spans="1:5" ht="30.75">
      <c r="A619" s="29" t="s">
        <v>174</v>
      </c>
      <c r="B619" s="60">
        <v>800</v>
      </c>
      <c r="C619" s="7" t="s">
        <v>443</v>
      </c>
      <c r="D619" s="42">
        <v>0</v>
      </c>
      <c r="E619" s="1"/>
    </row>
    <row r="620" spans="1:5" ht="30.75" customHeight="1" hidden="1">
      <c r="A620" s="87" t="s">
        <v>217</v>
      </c>
      <c r="B620" s="60">
        <v>800</v>
      </c>
      <c r="C620" s="7" t="s">
        <v>500</v>
      </c>
      <c r="D620" s="72">
        <f>D621</f>
        <v>0</v>
      </c>
      <c r="E620" s="1"/>
    </row>
    <row r="621" spans="1:5" ht="30.75" customHeight="1" hidden="1">
      <c r="A621" s="87" t="s">
        <v>217</v>
      </c>
      <c r="B621" s="60">
        <v>800</v>
      </c>
      <c r="C621" s="7" t="s">
        <v>501</v>
      </c>
      <c r="D621" s="72"/>
      <c r="E621" s="1"/>
    </row>
    <row r="622" spans="1:4" ht="93" hidden="1">
      <c r="A622" s="39" t="s">
        <v>494</v>
      </c>
      <c r="B622" s="56" t="s">
        <v>49</v>
      </c>
      <c r="C622" s="37" t="s">
        <v>495</v>
      </c>
      <c r="D622" s="75">
        <f>SUM(D623)</f>
        <v>0</v>
      </c>
    </row>
    <row r="623" spans="1:4" ht="78.75" customHeight="1" hidden="1">
      <c r="A623" s="39" t="s">
        <v>499</v>
      </c>
      <c r="B623" s="56" t="s">
        <v>49</v>
      </c>
      <c r="C623" s="37" t="s">
        <v>498</v>
      </c>
      <c r="D623" s="75">
        <f>D624</f>
        <v>0</v>
      </c>
    </row>
    <row r="624" spans="1:4" ht="30.75" hidden="1">
      <c r="A624" s="39" t="s">
        <v>171</v>
      </c>
      <c r="B624" s="56" t="s">
        <v>49</v>
      </c>
      <c r="C624" s="37" t="s">
        <v>496</v>
      </c>
      <c r="D624" s="75">
        <f>SUM(D625)</f>
        <v>0</v>
      </c>
    </row>
    <row r="625" spans="1:5" ht="30.75" customHeight="1" hidden="1">
      <c r="A625" s="29" t="s">
        <v>375</v>
      </c>
      <c r="B625" s="60">
        <v>800</v>
      </c>
      <c r="C625" s="7" t="s">
        <v>497</v>
      </c>
      <c r="D625" s="72"/>
      <c r="E625" s="1"/>
    </row>
    <row r="626" spans="1:5" ht="46.5">
      <c r="A626" s="22" t="s">
        <v>175</v>
      </c>
      <c r="B626" s="57" t="s">
        <v>49</v>
      </c>
      <c r="C626" s="23" t="s">
        <v>444</v>
      </c>
      <c r="D626" s="75">
        <f>SUM(D627)</f>
        <v>-0.6</v>
      </c>
      <c r="E626" s="1"/>
    </row>
    <row r="627" spans="1:9" ht="46.5">
      <c r="A627" s="26" t="s">
        <v>969</v>
      </c>
      <c r="B627" s="60">
        <v>800</v>
      </c>
      <c r="C627" s="10" t="s">
        <v>445</v>
      </c>
      <c r="D627" s="72">
        <v>-0.6</v>
      </c>
      <c r="E627" s="1"/>
      <c r="I627" s="82"/>
    </row>
    <row r="628" spans="1:5" ht="12" customHeight="1">
      <c r="A628" s="26"/>
      <c r="B628" s="60"/>
      <c r="C628" s="10"/>
      <c r="D628" s="72"/>
      <c r="E628" s="1"/>
    </row>
    <row r="629" spans="1:5" ht="39" customHeight="1">
      <c r="A629" s="65" t="s">
        <v>940</v>
      </c>
      <c r="B629" s="62">
        <v>801</v>
      </c>
      <c r="C629" s="16"/>
      <c r="D629" s="73">
        <f>D630+D639+D643+D646+D648+D634</f>
        <v>27.3</v>
      </c>
      <c r="E629" s="1"/>
    </row>
    <row r="630" spans="1:5" ht="16.5" customHeight="1" hidden="1">
      <c r="A630" s="18" t="s">
        <v>183</v>
      </c>
      <c r="B630" s="57" t="s">
        <v>192</v>
      </c>
      <c r="C630" s="28" t="s">
        <v>144</v>
      </c>
      <c r="D630" s="72">
        <f>SUM(D632)</f>
        <v>0</v>
      </c>
      <c r="E630" s="1"/>
    </row>
    <row r="631" spans="1:5" ht="16.5" customHeight="1" hidden="1">
      <c r="A631" s="18" t="s">
        <v>143</v>
      </c>
      <c r="B631" s="57" t="s">
        <v>192</v>
      </c>
      <c r="C631" s="28" t="s">
        <v>147</v>
      </c>
      <c r="D631" s="72">
        <f>SUM(D632)</f>
        <v>0</v>
      </c>
      <c r="E631" s="1"/>
    </row>
    <row r="632" spans="1:5" ht="30.75" customHeight="1" hidden="1">
      <c r="A632" s="18" t="s">
        <v>182</v>
      </c>
      <c r="B632" s="57" t="s">
        <v>192</v>
      </c>
      <c r="C632" s="28" t="s">
        <v>148</v>
      </c>
      <c r="D632" s="72">
        <f>SUM(D633)</f>
        <v>0</v>
      </c>
      <c r="E632" s="1"/>
    </row>
    <row r="633" spans="1:5" ht="62.25" customHeight="1" hidden="1">
      <c r="A633" s="18" t="s">
        <v>352</v>
      </c>
      <c r="B633" s="57" t="s">
        <v>192</v>
      </c>
      <c r="C633" s="28" t="s">
        <v>148</v>
      </c>
      <c r="D633" s="72"/>
      <c r="E633" s="1"/>
    </row>
    <row r="634" spans="1:5" ht="124.5">
      <c r="A634" s="34" t="s">
        <v>526</v>
      </c>
      <c r="B634" s="57" t="s">
        <v>192</v>
      </c>
      <c r="C634" s="33" t="s">
        <v>782</v>
      </c>
      <c r="D634" s="72">
        <f>D635+D637</f>
        <v>27.3</v>
      </c>
      <c r="E634" s="1"/>
    </row>
    <row r="635" spans="1:5" ht="62.25" customHeight="1">
      <c r="A635" s="34" t="s">
        <v>606</v>
      </c>
      <c r="B635" s="57" t="s">
        <v>192</v>
      </c>
      <c r="C635" s="33" t="s">
        <v>604</v>
      </c>
      <c r="D635" s="72">
        <f>D636</f>
        <v>22.3</v>
      </c>
      <c r="E635" s="1"/>
    </row>
    <row r="636" spans="1:5" ht="78">
      <c r="A636" s="18" t="s">
        <v>607</v>
      </c>
      <c r="B636" s="57" t="s">
        <v>192</v>
      </c>
      <c r="C636" s="33" t="s">
        <v>605</v>
      </c>
      <c r="D636" s="72">
        <v>22.3</v>
      </c>
      <c r="E636" s="1"/>
    </row>
    <row r="637" spans="1:5" ht="93">
      <c r="A637" s="18" t="s">
        <v>528</v>
      </c>
      <c r="B637" s="57" t="s">
        <v>192</v>
      </c>
      <c r="C637" s="33" t="s">
        <v>529</v>
      </c>
      <c r="D637" s="72">
        <f>D638</f>
        <v>5</v>
      </c>
      <c r="E637" s="1"/>
    </row>
    <row r="638" spans="1:5" ht="81" customHeight="1">
      <c r="A638" s="18" t="s">
        <v>531</v>
      </c>
      <c r="B638" s="57" t="s">
        <v>192</v>
      </c>
      <c r="C638" s="33" t="s">
        <v>530</v>
      </c>
      <c r="D638" s="72">
        <v>5</v>
      </c>
      <c r="E638" s="1"/>
    </row>
    <row r="639" spans="1:5" ht="15.75" customHeight="1" hidden="1">
      <c r="A639" s="34" t="s">
        <v>515</v>
      </c>
      <c r="B639" s="57" t="s">
        <v>192</v>
      </c>
      <c r="C639" s="33" t="s">
        <v>516</v>
      </c>
      <c r="D639" s="72">
        <f>D640</f>
        <v>0</v>
      </c>
      <c r="E639" s="1"/>
    </row>
    <row r="640" spans="1:5" ht="78" hidden="1">
      <c r="A640" s="29" t="s">
        <v>517</v>
      </c>
      <c r="B640" s="57" t="s">
        <v>192</v>
      </c>
      <c r="C640" s="7" t="s">
        <v>518</v>
      </c>
      <c r="D640" s="72">
        <f>D641</f>
        <v>0</v>
      </c>
      <c r="E640" s="1"/>
    </row>
    <row r="641" spans="1:5" ht="63" customHeight="1" hidden="1">
      <c r="A641" s="29" t="s">
        <v>519</v>
      </c>
      <c r="B641" s="57" t="s">
        <v>192</v>
      </c>
      <c r="C641" s="7" t="s">
        <v>520</v>
      </c>
      <c r="D641" s="72">
        <f>D642</f>
        <v>0</v>
      </c>
      <c r="E641" s="1"/>
    </row>
    <row r="642" spans="1:5" ht="142.5" customHeight="1" hidden="1">
      <c r="A642" s="29" t="s">
        <v>522</v>
      </c>
      <c r="B642" s="57" t="s">
        <v>192</v>
      </c>
      <c r="C642" s="33" t="s">
        <v>521</v>
      </c>
      <c r="D642" s="72"/>
      <c r="E642" s="1"/>
    </row>
    <row r="643" spans="1:5" ht="15" hidden="1">
      <c r="A643" s="22" t="s">
        <v>102</v>
      </c>
      <c r="B643" s="60">
        <v>801</v>
      </c>
      <c r="C643" s="23" t="s">
        <v>441</v>
      </c>
      <c r="D643" s="72">
        <f>D644</f>
        <v>0</v>
      </c>
      <c r="E643" s="1"/>
    </row>
    <row r="644" spans="1:5" ht="15.75" customHeight="1" hidden="1">
      <c r="A644" s="22" t="s">
        <v>173</v>
      </c>
      <c r="B644" s="60">
        <v>801</v>
      </c>
      <c r="C644" s="30" t="s">
        <v>442</v>
      </c>
      <c r="D644" s="72">
        <f>D645</f>
        <v>0</v>
      </c>
      <c r="E644" s="1"/>
    </row>
    <row r="645" spans="1:5" ht="30.75" hidden="1">
      <c r="A645" s="22" t="s">
        <v>174</v>
      </c>
      <c r="B645" s="60">
        <v>801</v>
      </c>
      <c r="C645" s="23" t="s">
        <v>443</v>
      </c>
      <c r="D645" s="72"/>
      <c r="E645" s="1"/>
    </row>
    <row r="646" spans="1:5" ht="30" customHeight="1" hidden="1">
      <c r="A646" s="87" t="s">
        <v>217</v>
      </c>
      <c r="B646" s="60">
        <v>801</v>
      </c>
      <c r="C646" s="7" t="s">
        <v>500</v>
      </c>
      <c r="D646" s="72">
        <f>D647</f>
        <v>0</v>
      </c>
      <c r="E646" s="1"/>
    </row>
    <row r="647" spans="1:5" ht="30" customHeight="1" hidden="1">
      <c r="A647" s="87" t="s">
        <v>217</v>
      </c>
      <c r="B647" s="60">
        <v>801</v>
      </c>
      <c r="C647" s="7" t="s">
        <v>501</v>
      </c>
      <c r="D647" s="72"/>
      <c r="E647" s="1"/>
    </row>
    <row r="648" spans="1:5" ht="46.5" hidden="1">
      <c r="A648" s="22" t="s">
        <v>175</v>
      </c>
      <c r="B648" s="60">
        <v>801</v>
      </c>
      <c r="C648" s="23" t="s">
        <v>444</v>
      </c>
      <c r="D648" s="72">
        <f>SUM(D649)</f>
        <v>0</v>
      </c>
      <c r="E648" s="1"/>
    </row>
    <row r="649" spans="1:5" ht="46.5" hidden="1">
      <c r="A649" s="26" t="s">
        <v>389</v>
      </c>
      <c r="B649" s="60">
        <v>801</v>
      </c>
      <c r="C649" s="10" t="s">
        <v>445</v>
      </c>
      <c r="D649" s="72"/>
      <c r="E649" s="1"/>
    </row>
    <row r="650" spans="1:5" ht="12" customHeight="1">
      <c r="A650" s="83"/>
      <c r="B650" s="60"/>
      <c r="C650" s="7"/>
      <c r="D650" s="72"/>
      <c r="E650" s="1"/>
    </row>
    <row r="651" spans="1:5" ht="39">
      <c r="A651" s="63" t="s">
        <v>941</v>
      </c>
      <c r="B651" s="58" t="s">
        <v>228</v>
      </c>
      <c r="C651" s="6"/>
      <c r="D651" s="73">
        <f>D652+D661+D656</f>
        <v>4.3</v>
      </c>
      <c r="E651" s="1"/>
    </row>
    <row r="652" spans="1:5" ht="15" hidden="1">
      <c r="A652" s="18" t="s">
        <v>183</v>
      </c>
      <c r="B652" s="57" t="s">
        <v>228</v>
      </c>
      <c r="C652" s="28" t="s">
        <v>144</v>
      </c>
      <c r="D652" s="72">
        <f>SUM(D653)</f>
        <v>0</v>
      </c>
      <c r="E652" s="1"/>
    </row>
    <row r="653" spans="1:5" ht="15" hidden="1">
      <c r="A653" s="18" t="s">
        <v>143</v>
      </c>
      <c r="B653" s="57" t="s">
        <v>228</v>
      </c>
      <c r="C653" s="28" t="s">
        <v>147</v>
      </c>
      <c r="D653" s="72">
        <f>SUM(D654)</f>
        <v>0</v>
      </c>
      <c r="E653" s="1"/>
    </row>
    <row r="654" spans="1:5" ht="30.75" hidden="1">
      <c r="A654" s="18" t="s">
        <v>182</v>
      </c>
      <c r="B654" s="57" t="s">
        <v>228</v>
      </c>
      <c r="C654" s="28" t="s">
        <v>148</v>
      </c>
      <c r="D654" s="72">
        <f>SUM(D655)</f>
        <v>0</v>
      </c>
      <c r="E654" s="1"/>
    </row>
    <row r="655" spans="1:5" ht="64.5" customHeight="1" hidden="1">
      <c r="A655" s="18" t="s">
        <v>352</v>
      </c>
      <c r="B655" s="57" t="s">
        <v>228</v>
      </c>
      <c r="C655" s="28" t="s">
        <v>148</v>
      </c>
      <c r="D655" s="72"/>
      <c r="E655" s="1"/>
    </row>
    <row r="656" spans="1:5" ht="124.5">
      <c r="A656" s="34" t="s">
        <v>526</v>
      </c>
      <c r="B656" s="60">
        <v>802</v>
      </c>
      <c r="C656" s="33" t="s">
        <v>782</v>
      </c>
      <c r="D656" s="72">
        <f>D657+D659</f>
        <v>4.3</v>
      </c>
      <c r="E656" s="1"/>
    </row>
    <row r="657" spans="1:5" ht="62.25">
      <c r="A657" s="18" t="s">
        <v>606</v>
      </c>
      <c r="B657" s="60">
        <v>802</v>
      </c>
      <c r="C657" s="33" t="s">
        <v>604</v>
      </c>
      <c r="D657" s="72">
        <f>D658</f>
        <v>4.3</v>
      </c>
      <c r="E657" s="1"/>
    </row>
    <row r="658" spans="1:5" ht="78">
      <c r="A658" s="18" t="s">
        <v>607</v>
      </c>
      <c r="B658" s="60">
        <v>802</v>
      </c>
      <c r="C658" s="33" t="s">
        <v>605</v>
      </c>
      <c r="D658" s="72">
        <v>4.3</v>
      </c>
      <c r="E658" s="1"/>
    </row>
    <row r="659" spans="1:5" ht="93">
      <c r="A659" s="18" t="s">
        <v>528</v>
      </c>
      <c r="B659" s="60">
        <v>802</v>
      </c>
      <c r="C659" s="33" t="s">
        <v>529</v>
      </c>
      <c r="D659" s="72">
        <f>D660</f>
        <v>0</v>
      </c>
      <c r="E659" s="1"/>
    </row>
    <row r="660" spans="1:5" ht="78" customHeight="1">
      <c r="A660" s="18" t="s">
        <v>531</v>
      </c>
      <c r="B660" s="60">
        <v>802</v>
      </c>
      <c r="C660" s="33" t="s">
        <v>530</v>
      </c>
      <c r="D660" s="72">
        <v>0</v>
      </c>
      <c r="E660" s="1"/>
    </row>
    <row r="661" spans="1:5" ht="30.75" customHeight="1" hidden="1">
      <c r="A661" s="87" t="s">
        <v>217</v>
      </c>
      <c r="B661" s="60">
        <v>802</v>
      </c>
      <c r="C661" s="7" t="s">
        <v>500</v>
      </c>
      <c r="D661" s="72">
        <f>D662</f>
        <v>0</v>
      </c>
      <c r="E661" s="1"/>
    </row>
    <row r="662" spans="1:5" ht="33" customHeight="1" hidden="1">
      <c r="A662" s="87" t="s">
        <v>217</v>
      </c>
      <c r="B662" s="60">
        <v>802</v>
      </c>
      <c r="C662" s="7" t="s">
        <v>501</v>
      </c>
      <c r="D662" s="72"/>
      <c r="E662" s="1"/>
    </row>
    <row r="663" spans="1:5" ht="12" customHeight="1">
      <c r="A663" s="29"/>
      <c r="B663" s="56"/>
      <c r="C663" s="7"/>
      <c r="D663" s="72"/>
      <c r="E663" s="1"/>
    </row>
    <row r="664" spans="1:5" ht="39">
      <c r="A664" s="65" t="s">
        <v>942</v>
      </c>
      <c r="B664" s="58" t="s">
        <v>229</v>
      </c>
      <c r="C664" s="6"/>
      <c r="D664" s="73">
        <f>SUM(D665,D672,D676,D679,D682,D669)</f>
        <v>0</v>
      </c>
      <c r="E664" s="1"/>
    </row>
    <row r="665" spans="1:5" ht="15.75" customHeight="1" hidden="1">
      <c r="A665" s="18" t="s">
        <v>183</v>
      </c>
      <c r="B665" s="57" t="s">
        <v>229</v>
      </c>
      <c r="C665" s="28" t="s">
        <v>144</v>
      </c>
      <c r="D665" s="72">
        <f>SUM(D666)</f>
        <v>0</v>
      </c>
      <c r="E665" s="1"/>
    </row>
    <row r="666" spans="1:5" ht="16.5" customHeight="1" hidden="1">
      <c r="A666" s="18" t="s">
        <v>143</v>
      </c>
      <c r="B666" s="57" t="s">
        <v>229</v>
      </c>
      <c r="C666" s="28" t="s">
        <v>147</v>
      </c>
      <c r="D666" s="72">
        <f>SUM(D667)</f>
        <v>0</v>
      </c>
      <c r="E666" s="1"/>
    </row>
    <row r="667" spans="1:5" ht="31.5" customHeight="1" hidden="1">
      <c r="A667" s="18" t="s">
        <v>182</v>
      </c>
      <c r="B667" s="57" t="s">
        <v>229</v>
      </c>
      <c r="C667" s="28" t="s">
        <v>148</v>
      </c>
      <c r="D667" s="72">
        <f>SUM(D668)</f>
        <v>0</v>
      </c>
      <c r="E667" s="1"/>
    </row>
    <row r="668" spans="1:5" ht="63.75" customHeight="1" hidden="1">
      <c r="A668" s="18" t="s">
        <v>352</v>
      </c>
      <c r="B668" s="57" t="s">
        <v>229</v>
      </c>
      <c r="C668" s="28" t="s">
        <v>148</v>
      </c>
      <c r="D668" s="72"/>
      <c r="E668" s="1"/>
    </row>
    <row r="669" spans="1:5" ht="124.5">
      <c r="A669" s="34" t="s">
        <v>526</v>
      </c>
      <c r="B669" s="60">
        <v>803</v>
      </c>
      <c r="C669" s="33" t="s">
        <v>782</v>
      </c>
      <c r="D669" s="72">
        <f>D670</f>
        <v>0</v>
      </c>
      <c r="E669" s="1"/>
    </row>
    <row r="670" spans="1:5" ht="62.25" customHeight="1">
      <c r="A670" s="18" t="s">
        <v>606</v>
      </c>
      <c r="B670" s="60">
        <v>803</v>
      </c>
      <c r="C670" s="33" t="s">
        <v>604</v>
      </c>
      <c r="D670" s="72">
        <f>D671</f>
        <v>0</v>
      </c>
      <c r="E670" s="1"/>
    </row>
    <row r="671" spans="1:5" ht="78.75" customHeight="1">
      <c r="A671" s="18" t="s">
        <v>607</v>
      </c>
      <c r="B671" s="60">
        <v>803</v>
      </c>
      <c r="C671" s="33" t="s">
        <v>605</v>
      </c>
      <c r="D671" s="72">
        <v>0</v>
      </c>
      <c r="E671" s="1"/>
    </row>
    <row r="672" spans="1:5" ht="15.75" customHeight="1" hidden="1">
      <c r="A672" s="34" t="s">
        <v>515</v>
      </c>
      <c r="B672" s="57" t="s">
        <v>229</v>
      </c>
      <c r="C672" s="33" t="s">
        <v>516</v>
      </c>
      <c r="D672" s="72">
        <f>D673</f>
        <v>0</v>
      </c>
      <c r="E672" s="1"/>
    </row>
    <row r="673" spans="1:5" ht="78" hidden="1">
      <c r="A673" s="29" t="s">
        <v>517</v>
      </c>
      <c r="B673" s="57" t="s">
        <v>229</v>
      </c>
      <c r="C673" s="7" t="s">
        <v>518</v>
      </c>
      <c r="D673" s="72">
        <f>D674</f>
        <v>0</v>
      </c>
      <c r="E673" s="1"/>
    </row>
    <row r="674" spans="1:5" ht="63" customHeight="1" hidden="1">
      <c r="A674" s="29" t="s">
        <v>519</v>
      </c>
      <c r="B674" s="57" t="s">
        <v>229</v>
      </c>
      <c r="C674" s="7" t="s">
        <v>520</v>
      </c>
      <c r="D674" s="72">
        <f>D675</f>
        <v>0</v>
      </c>
      <c r="E674" s="1"/>
    </row>
    <row r="675" spans="1:5" ht="143.25" customHeight="1" hidden="1">
      <c r="A675" s="29" t="s">
        <v>522</v>
      </c>
      <c r="B675" s="57" t="s">
        <v>229</v>
      </c>
      <c r="C675" s="33" t="s">
        <v>521</v>
      </c>
      <c r="D675" s="72"/>
      <c r="E675" s="1"/>
    </row>
    <row r="676" spans="1:5" ht="16.5" customHeight="1" hidden="1">
      <c r="A676" s="40" t="s">
        <v>122</v>
      </c>
      <c r="B676" s="56" t="s">
        <v>229</v>
      </c>
      <c r="C676" s="17" t="s">
        <v>124</v>
      </c>
      <c r="D676" s="72">
        <f>SUM(D677)</f>
        <v>0</v>
      </c>
      <c r="E676" s="1"/>
    </row>
    <row r="677" spans="1:5" ht="33" customHeight="1" hidden="1">
      <c r="A677" s="26" t="s">
        <v>123</v>
      </c>
      <c r="B677" s="56" t="s">
        <v>229</v>
      </c>
      <c r="C677" s="17" t="s">
        <v>125</v>
      </c>
      <c r="D677" s="72">
        <f>SUM(D678)</f>
        <v>0</v>
      </c>
      <c r="E677" s="1"/>
    </row>
    <row r="678" spans="1:5" ht="64.5" customHeight="1" hidden="1">
      <c r="A678" s="26" t="s">
        <v>353</v>
      </c>
      <c r="B678" s="56" t="s">
        <v>229</v>
      </c>
      <c r="C678" s="17" t="s">
        <v>125</v>
      </c>
      <c r="D678" s="72">
        <v>0</v>
      </c>
      <c r="E678" s="1"/>
    </row>
    <row r="679" spans="1:5" ht="30.75" hidden="1">
      <c r="A679" s="26" t="s">
        <v>184</v>
      </c>
      <c r="B679" s="60">
        <v>803</v>
      </c>
      <c r="C679" s="27" t="s">
        <v>433</v>
      </c>
      <c r="D679" s="72">
        <f>D680</f>
        <v>0</v>
      </c>
      <c r="E679" s="1"/>
    </row>
    <row r="680" spans="1:5" ht="15" hidden="1">
      <c r="A680" s="18" t="s">
        <v>103</v>
      </c>
      <c r="B680" s="60">
        <v>803</v>
      </c>
      <c r="C680" s="31" t="s">
        <v>434</v>
      </c>
      <c r="D680" s="72">
        <f>D681</f>
        <v>0</v>
      </c>
      <c r="E680" s="1"/>
    </row>
    <row r="681" spans="1:5" ht="15" hidden="1">
      <c r="A681" s="18" t="s">
        <v>185</v>
      </c>
      <c r="B681" s="60">
        <v>803</v>
      </c>
      <c r="C681" s="31" t="s">
        <v>435</v>
      </c>
      <c r="D681" s="72">
        <f>D684</f>
        <v>0</v>
      </c>
      <c r="E681" s="1"/>
    </row>
    <row r="682" spans="1:5" ht="32.25" customHeight="1" hidden="1">
      <c r="A682" s="87" t="s">
        <v>217</v>
      </c>
      <c r="B682" s="60">
        <v>803</v>
      </c>
      <c r="C682" s="7" t="s">
        <v>218</v>
      </c>
      <c r="D682" s="72">
        <f>D683</f>
        <v>0</v>
      </c>
      <c r="E682" s="1"/>
    </row>
    <row r="683" spans="1:5" ht="46.5" hidden="1">
      <c r="A683" s="87" t="s">
        <v>217</v>
      </c>
      <c r="B683" s="60">
        <v>803</v>
      </c>
      <c r="C683" s="7" t="s">
        <v>219</v>
      </c>
      <c r="D683" s="72">
        <v>0</v>
      </c>
      <c r="E683" s="1"/>
    </row>
    <row r="684" spans="1:5" ht="12" customHeight="1">
      <c r="A684" s="29"/>
      <c r="B684" s="56"/>
      <c r="C684" s="7"/>
      <c r="D684" s="72"/>
      <c r="E684" s="1"/>
    </row>
    <row r="685" spans="1:5" ht="39">
      <c r="A685" s="65" t="s">
        <v>943</v>
      </c>
      <c r="B685" s="62">
        <v>804</v>
      </c>
      <c r="C685" s="16"/>
      <c r="D685" s="73">
        <f>SUM(D686,D695,D690)</f>
        <v>0</v>
      </c>
      <c r="E685" s="1"/>
    </row>
    <row r="686" spans="1:5" ht="15" hidden="1">
      <c r="A686" s="18" t="s">
        <v>183</v>
      </c>
      <c r="B686" s="60">
        <v>804</v>
      </c>
      <c r="C686" s="28" t="s">
        <v>144</v>
      </c>
      <c r="D686" s="72">
        <f>SUM(D687)</f>
        <v>0</v>
      </c>
      <c r="E686" s="1"/>
    </row>
    <row r="687" spans="1:5" ht="15" hidden="1">
      <c r="A687" s="18" t="s">
        <v>143</v>
      </c>
      <c r="B687" s="60">
        <v>804</v>
      </c>
      <c r="C687" s="11" t="s">
        <v>147</v>
      </c>
      <c r="D687" s="72">
        <f>SUM(D688)</f>
        <v>0</v>
      </c>
      <c r="E687" s="1"/>
    </row>
    <row r="688" spans="1:5" ht="30.75" hidden="1">
      <c r="A688" s="18" t="s">
        <v>182</v>
      </c>
      <c r="B688" s="60">
        <v>804</v>
      </c>
      <c r="C688" s="11" t="s">
        <v>148</v>
      </c>
      <c r="D688" s="72">
        <f>SUM(D689)</f>
        <v>0</v>
      </c>
      <c r="E688" s="1"/>
    </row>
    <row r="689" spans="1:5" ht="63" customHeight="1" hidden="1">
      <c r="A689" s="18" t="s">
        <v>352</v>
      </c>
      <c r="B689" s="60">
        <v>804</v>
      </c>
      <c r="C689" s="11" t="s">
        <v>148</v>
      </c>
      <c r="D689" s="72"/>
      <c r="E689" s="1"/>
    </row>
    <row r="690" spans="1:5" ht="124.5">
      <c r="A690" s="34" t="s">
        <v>526</v>
      </c>
      <c r="B690" s="57" t="s">
        <v>772</v>
      </c>
      <c r="C690" s="33" t="s">
        <v>782</v>
      </c>
      <c r="D690" s="72">
        <f>D691+D693</f>
        <v>0</v>
      </c>
      <c r="E690" s="1"/>
    </row>
    <row r="691" spans="1:5" ht="62.25">
      <c r="A691" s="18" t="s">
        <v>606</v>
      </c>
      <c r="B691" s="57" t="s">
        <v>772</v>
      </c>
      <c r="C691" s="33" t="s">
        <v>604</v>
      </c>
      <c r="D691" s="72">
        <f>D692</f>
        <v>0</v>
      </c>
      <c r="E691" s="1"/>
    </row>
    <row r="692" spans="1:5" ht="78">
      <c r="A692" s="18" t="s">
        <v>607</v>
      </c>
      <c r="B692" s="57" t="s">
        <v>772</v>
      </c>
      <c r="C692" s="33" t="s">
        <v>605</v>
      </c>
      <c r="D692" s="72">
        <v>0</v>
      </c>
      <c r="E692" s="1"/>
    </row>
    <row r="693" spans="1:5" ht="93.75" customHeight="1">
      <c r="A693" s="18" t="s">
        <v>528</v>
      </c>
      <c r="B693" s="57" t="s">
        <v>772</v>
      </c>
      <c r="C693" s="33" t="s">
        <v>529</v>
      </c>
      <c r="D693" s="72">
        <f>D694</f>
        <v>0</v>
      </c>
      <c r="E693" s="1"/>
    </row>
    <row r="694" spans="1:5" ht="78.75" customHeight="1">
      <c r="A694" s="18" t="s">
        <v>531</v>
      </c>
      <c r="B694" s="57" t="s">
        <v>772</v>
      </c>
      <c r="C694" s="33" t="s">
        <v>530</v>
      </c>
      <c r="D694" s="72">
        <v>0</v>
      </c>
      <c r="E694" s="1"/>
    </row>
    <row r="695" spans="1:5" ht="30.75" hidden="1">
      <c r="A695" s="87" t="s">
        <v>413</v>
      </c>
      <c r="B695" s="60">
        <v>804</v>
      </c>
      <c r="C695" s="7" t="s">
        <v>500</v>
      </c>
      <c r="D695" s="72">
        <f>D696</f>
        <v>0</v>
      </c>
      <c r="E695" s="1"/>
    </row>
    <row r="696" spans="1:5" ht="30.75" hidden="1">
      <c r="A696" s="87" t="s">
        <v>413</v>
      </c>
      <c r="B696" s="60">
        <v>804</v>
      </c>
      <c r="C696" s="7" t="s">
        <v>501</v>
      </c>
      <c r="D696" s="72">
        <v>0</v>
      </c>
      <c r="E696" s="1"/>
    </row>
    <row r="697" spans="1:5" ht="15">
      <c r="A697" s="29"/>
      <c r="B697" s="56"/>
      <c r="C697" s="7"/>
      <c r="D697" s="72"/>
      <c r="E697" s="1"/>
    </row>
    <row r="698" spans="1:5" ht="39">
      <c r="A698" s="65" t="s">
        <v>944</v>
      </c>
      <c r="B698" s="58" t="s">
        <v>374</v>
      </c>
      <c r="C698" s="6"/>
      <c r="D698" s="73">
        <f>SUM(D699,D702,D707,D711,D713,D716,D718)</f>
        <v>58.8</v>
      </c>
      <c r="E698" s="1"/>
    </row>
    <row r="699" spans="1:5" ht="15.75" customHeight="1">
      <c r="A699" s="18" t="s">
        <v>183</v>
      </c>
      <c r="B699" s="57" t="s">
        <v>374</v>
      </c>
      <c r="C699" s="28" t="s">
        <v>144</v>
      </c>
      <c r="D699" s="72">
        <f>SUM(D700)</f>
        <v>42</v>
      </c>
      <c r="E699" s="1"/>
    </row>
    <row r="700" spans="1:5" ht="16.5" customHeight="1">
      <c r="A700" s="18" t="s">
        <v>143</v>
      </c>
      <c r="B700" s="57" t="s">
        <v>374</v>
      </c>
      <c r="C700" s="28" t="s">
        <v>147</v>
      </c>
      <c r="D700" s="72">
        <f>SUM(D701)</f>
        <v>42</v>
      </c>
      <c r="E700" s="1"/>
    </row>
    <row r="701" spans="1:5" ht="30.75" customHeight="1">
      <c r="A701" s="18" t="s">
        <v>182</v>
      </c>
      <c r="B701" s="57" t="s">
        <v>374</v>
      </c>
      <c r="C701" s="28" t="s">
        <v>148</v>
      </c>
      <c r="D701" s="72">
        <v>42</v>
      </c>
      <c r="E701" s="1"/>
    </row>
    <row r="702" spans="1:5" ht="124.5">
      <c r="A702" s="34" t="s">
        <v>526</v>
      </c>
      <c r="B702" s="57" t="s">
        <v>374</v>
      </c>
      <c r="C702" s="33" t="s">
        <v>782</v>
      </c>
      <c r="D702" s="72">
        <f>D703+D705</f>
        <v>26.8</v>
      </c>
      <c r="E702" s="1"/>
    </row>
    <row r="703" spans="1:5" ht="62.25">
      <c r="A703" s="18" t="s">
        <v>606</v>
      </c>
      <c r="B703" s="57" t="s">
        <v>374</v>
      </c>
      <c r="C703" s="33" t="s">
        <v>604</v>
      </c>
      <c r="D703" s="72">
        <f>D704</f>
        <v>26.8</v>
      </c>
      <c r="E703" s="1"/>
    </row>
    <row r="704" spans="1:5" ht="78">
      <c r="A704" s="18" t="s">
        <v>607</v>
      </c>
      <c r="B704" s="57" t="s">
        <v>374</v>
      </c>
      <c r="C704" s="33" t="s">
        <v>605</v>
      </c>
      <c r="D704" s="72">
        <v>26.8</v>
      </c>
      <c r="E704" s="1"/>
    </row>
    <row r="705" spans="1:5" ht="93" hidden="1">
      <c r="A705" s="18" t="s">
        <v>528</v>
      </c>
      <c r="B705" s="57" t="s">
        <v>374</v>
      </c>
      <c r="C705" s="33" t="s">
        <v>529</v>
      </c>
      <c r="D705" s="72">
        <f>D706</f>
        <v>0</v>
      </c>
      <c r="E705" s="1"/>
    </row>
    <row r="706" spans="1:5" ht="78" customHeight="1" hidden="1">
      <c r="A706" s="18" t="s">
        <v>531</v>
      </c>
      <c r="B706" s="57" t="s">
        <v>374</v>
      </c>
      <c r="C706" s="33" t="s">
        <v>530</v>
      </c>
      <c r="D706" s="72"/>
      <c r="E706" s="1"/>
    </row>
    <row r="707" spans="1:5" ht="15.75" customHeight="1" hidden="1">
      <c r="A707" s="34" t="s">
        <v>515</v>
      </c>
      <c r="B707" s="57" t="s">
        <v>374</v>
      </c>
      <c r="C707" s="33" t="s">
        <v>516</v>
      </c>
      <c r="D707" s="72">
        <f>D708</f>
        <v>0</v>
      </c>
      <c r="E707" s="1"/>
    </row>
    <row r="708" spans="1:5" ht="78" hidden="1">
      <c r="A708" s="29" t="s">
        <v>517</v>
      </c>
      <c r="B708" s="57" t="s">
        <v>374</v>
      </c>
      <c r="C708" s="7" t="s">
        <v>518</v>
      </c>
      <c r="D708" s="72">
        <f>D709</f>
        <v>0</v>
      </c>
      <c r="E708" s="1"/>
    </row>
    <row r="709" spans="1:5" ht="63.75" customHeight="1" hidden="1">
      <c r="A709" s="29" t="s">
        <v>519</v>
      </c>
      <c r="B709" s="57" t="s">
        <v>374</v>
      </c>
      <c r="C709" s="7" t="s">
        <v>520</v>
      </c>
      <c r="D709" s="72">
        <f>D710</f>
        <v>0</v>
      </c>
      <c r="E709" s="1"/>
    </row>
    <row r="710" spans="1:5" ht="141.75" customHeight="1" hidden="1">
      <c r="A710" s="29" t="s">
        <v>522</v>
      </c>
      <c r="B710" s="57" t="s">
        <v>374</v>
      </c>
      <c r="C710" s="33" t="s">
        <v>521</v>
      </c>
      <c r="D710" s="72"/>
      <c r="E710" s="1"/>
    </row>
    <row r="711" spans="1:5" ht="15">
      <c r="A711" s="40" t="s">
        <v>122</v>
      </c>
      <c r="B711" s="57" t="s">
        <v>374</v>
      </c>
      <c r="C711" s="17" t="s">
        <v>124</v>
      </c>
      <c r="D711" s="72">
        <f>SUM(D712)</f>
        <v>-10</v>
      </c>
      <c r="E711" s="1"/>
    </row>
    <row r="712" spans="1:5" ht="30.75">
      <c r="A712" s="26" t="s">
        <v>123</v>
      </c>
      <c r="B712" s="57" t="s">
        <v>374</v>
      </c>
      <c r="C712" s="17" t="s">
        <v>125</v>
      </c>
      <c r="D712" s="72">
        <v>-10</v>
      </c>
      <c r="E712" s="1"/>
    </row>
    <row r="713" spans="1:5" ht="15" hidden="1">
      <c r="A713" s="22" t="s">
        <v>102</v>
      </c>
      <c r="B713" s="57" t="s">
        <v>374</v>
      </c>
      <c r="C713" s="23" t="s">
        <v>441</v>
      </c>
      <c r="D713" s="72">
        <f>D714</f>
        <v>0</v>
      </c>
      <c r="E713" s="1"/>
    </row>
    <row r="714" spans="1:5" ht="15.75" customHeight="1" hidden="1">
      <c r="A714" s="22" t="s">
        <v>173</v>
      </c>
      <c r="B714" s="56" t="s">
        <v>374</v>
      </c>
      <c r="C714" s="30" t="s">
        <v>442</v>
      </c>
      <c r="D714" s="72">
        <f>D715</f>
        <v>0</v>
      </c>
      <c r="E714" s="1"/>
    </row>
    <row r="715" spans="1:8" ht="30.75" hidden="1">
      <c r="A715" s="22" t="s">
        <v>174</v>
      </c>
      <c r="B715" s="56" t="s">
        <v>374</v>
      </c>
      <c r="C715" s="23" t="s">
        <v>443</v>
      </c>
      <c r="D715" s="72">
        <v>0</v>
      </c>
      <c r="E715" s="1"/>
      <c r="H715" s="82"/>
    </row>
    <row r="716" spans="1:5" ht="30.75" customHeight="1" hidden="1">
      <c r="A716" s="87" t="s">
        <v>217</v>
      </c>
      <c r="B716" s="60">
        <v>805</v>
      </c>
      <c r="C716" s="7" t="s">
        <v>500</v>
      </c>
      <c r="D716" s="72">
        <f>D717</f>
        <v>0</v>
      </c>
      <c r="E716" s="1"/>
    </row>
    <row r="717" spans="1:5" ht="30.75" customHeight="1" hidden="1">
      <c r="A717" s="87" t="s">
        <v>217</v>
      </c>
      <c r="B717" s="60">
        <v>805</v>
      </c>
      <c r="C717" s="7" t="s">
        <v>501</v>
      </c>
      <c r="D717" s="72"/>
      <c r="E717" s="1"/>
    </row>
    <row r="718" spans="1:5" ht="46.5" hidden="1">
      <c r="A718" s="22" t="s">
        <v>175</v>
      </c>
      <c r="B718" s="60">
        <v>805</v>
      </c>
      <c r="C718" s="23" t="s">
        <v>444</v>
      </c>
      <c r="D718" s="72">
        <f>SUM(D719)</f>
        <v>0</v>
      </c>
      <c r="E718" s="1"/>
    </row>
    <row r="719" spans="1:5" ht="46.5" hidden="1">
      <c r="A719" s="26" t="s">
        <v>389</v>
      </c>
      <c r="B719" s="60">
        <v>805</v>
      </c>
      <c r="C719" s="10" t="s">
        <v>445</v>
      </c>
      <c r="D719" s="72"/>
      <c r="E719" s="1"/>
    </row>
    <row r="720" spans="1:5" ht="12" customHeight="1">
      <c r="A720" s="29"/>
      <c r="B720" s="56"/>
      <c r="C720" s="7"/>
      <c r="D720" s="72"/>
      <c r="E720" s="1"/>
    </row>
    <row r="721" spans="1:5" ht="39">
      <c r="A721" s="65" t="s">
        <v>945</v>
      </c>
      <c r="B721" s="58" t="s">
        <v>382</v>
      </c>
      <c r="C721" s="6"/>
      <c r="D721" s="73">
        <f>D722+D730+D739+D737+D734+D725</f>
        <v>3167.4</v>
      </c>
      <c r="E721" s="1"/>
    </row>
    <row r="722" spans="1:5" ht="15">
      <c r="A722" s="18" t="s">
        <v>183</v>
      </c>
      <c r="B722" s="57" t="s">
        <v>382</v>
      </c>
      <c r="C722" s="28" t="s">
        <v>144</v>
      </c>
      <c r="D722" s="72">
        <f>SUM(D723)</f>
        <v>151.9</v>
      </c>
      <c r="E722" s="1"/>
    </row>
    <row r="723" spans="1:5" ht="15">
      <c r="A723" s="18" t="s">
        <v>143</v>
      </c>
      <c r="B723" s="57" t="s">
        <v>382</v>
      </c>
      <c r="C723" s="28" t="s">
        <v>147</v>
      </c>
      <c r="D723" s="72">
        <f>SUM(D724)</f>
        <v>151.9</v>
      </c>
      <c r="E723" s="1"/>
    </row>
    <row r="724" spans="1:5" ht="30.75">
      <c r="A724" s="18" t="s">
        <v>182</v>
      </c>
      <c r="B724" s="57" t="s">
        <v>382</v>
      </c>
      <c r="C724" s="28" t="s">
        <v>148</v>
      </c>
      <c r="D724" s="72">
        <v>151.9</v>
      </c>
      <c r="E724" s="1"/>
    </row>
    <row r="725" spans="1:5" ht="124.5">
      <c r="A725" s="34" t="s">
        <v>526</v>
      </c>
      <c r="B725" s="57" t="s">
        <v>382</v>
      </c>
      <c r="C725" s="33" t="s">
        <v>782</v>
      </c>
      <c r="D725" s="72">
        <f>D726+D728</f>
        <v>3015.5</v>
      </c>
      <c r="E725" s="1"/>
    </row>
    <row r="726" spans="1:5" ht="62.25" hidden="1">
      <c r="A726" s="18" t="s">
        <v>606</v>
      </c>
      <c r="B726" s="57" t="s">
        <v>382</v>
      </c>
      <c r="C726" s="33" t="s">
        <v>604</v>
      </c>
      <c r="D726" s="72">
        <f>D727</f>
        <v>0</v>
      </c>
      <c r="E726" s="1"/>
    </row>
    <row r="727" spans="1:5" ht="78" hidden="1">
      <c r="A727" s="18" t="s">
        <v>607</v>
      </c>
      <c r="B727" s="57" t="s">
        <v>382</v>
      </c>
      <c r="C727" s="33" t="s">
        <v>605</v>
      </c>
      <c r="D727" s="72"/>
      <c r="E727" s="1"/>
    </row>
    <row r="728" spans="1:5" ht="93">
      <c r="A728" s="34" t="s">
        <v>528</v>
      </c>
      <c r="B728" s="57" t="s">
        <v>382</v>
      </c>
      <c r="C728" s="33" t="s">
        <v>529</v>
      </c>
      <c r="D728" s="72">
        <f>D729</f>
        <v>3015.5</v>
      </c>
      <c r="E728" s="1"/>
    </row>
    <row r="729" spans="1:5" ht="78.75" customHeight="1">
      <c r="A729" s="34" t="s">
        <v>531</v>
      </c>
      <c r="B729" s="57" t="s">
        <v>382</v>
      </c>
      <c r="C729" s="33" t="s">
        <v>530</v>
      </c>
      <c r="D729" s="72">
        <v>3015.5</v>
      </c>
      <c r="E729" s="1"/>
    </row>
    <row r="730" spans="1:5" ht="15.75" customHeight="1" hidden="1">
      <c r="A730" s="34" t="s">
        <v>515</v>
      </c>
      <c r="B730" s="57" t="s">
        <v>382</v>
      </c>
      <c r="C730" s="33" t="s">
        <v>516</v>
      </c>
      <c r="D730" s="72">
        <f>SUM(D731)</f>
        <v>0</v>
      </c>
      <c r="E730" s="1"/>
    </row>
    <row r="731" spans="1:5" ht="78" hidden="1">
      <c r="A731" s="29" t="s">
        <v>517</v>
      </c>
      <c r="B731" s="57" t="s">
        <v>382</v>
      </c>
      <c r="C731" s="7" t="s">
        <v>518</v>
      </c>
      <c r="D731" s="72">
        <f>SUM(D732)</f>
        <v>0</v>
      </c>
      <c r="E731" s="1"/>
    </row>
    <row r="732" spans="1:5" ht="62.25" customHeight="1" hidden="1">
      <c r="A732" s="29" t="s">
        <v>519</v>
      </c>
      <c r="B732" s="57" t="s">
        <v>382</v>
      </c>
      <c r="C732" s="7" t="s">
        <v>520</v>
      </c>
      <c r="D732" s="72">
        <f>D733</f>
        <v>0</v>
      </c>
      <c r="E732" s="1"/>
    </row>
    <row r="733" spans="1:5" ht="143.25" customHeight="1" hidden="1">
      <c r="A733" s="29" t="s">
        <v>522</v>
      </c>
      <c r="B733" s="57" t="s">
        <v>382</v>
      </c>
      <c r="C733" s="33" t="s">
        <v>521</v>
      </c>
      <c r="D733" s="72"/>
      <c r="E733" s="1"/>
    </row>
    <row r="734" spans="1:5" ht="15" hidden="1">
      <c r="A734" s="22" t="s">
        <v>102</v>
      </c>
      <c r="B734" s="57" t="s">
        <v>382</v>
      </c>
      <c r="C734" s="23" t="s">
        <v>441</v>
      </c>
      <c r="D734" s="72">
        <f>D735</f>
        <v>0</v>
      </c>
      <c r="E734" s="1"/>
    </row>
    <row r="735" spans="1:5" ht="16.5" customHeight="1" hidden="1">
      <c r="A735" s="22" t="s">
        <v>173</v>
      </c>
      <c r="B735" s="57" t="s">
        <v>382</v>
      </c>
      <c r="C735" s="30" t="s">
        <v>442</v>
      </c>
      <c r="D735" s="72">
        <f>D736</f>
        <v>0</v>
      </c>
      <c r="E735" s="1"/>
    </row>
    <row r="736" spans="1:5" ht="30.75" hidden="1">
      <c r="A736" s="22" t="s">
        <v>174</v>
      </c>
      <c r="B736" s="57" t="s">
        <v>382</v>
      </c>
      <c r="C736" s="23" t="s">
        <v>443</v>
      </c>
      <c r="D736" s="72"/>
      <c r="E736" s="1"/>
    </row>
    <row r="737" spans="1:5" ht="31.5" customHeight="1" hidden="1">
      <c r="A737" s="87" t="s">
        <v>217</v>
      </c>
      <c r="B737" s="60">
        <v>806</v>
      </c>
      <c r="C737" s="7" t="s">
        <v>500</v>
      </c>
      <c r="D737" s="72">
        <f>D738</f>
        <v>0</v>
      </c>
      <c r="E737" s="1"/>
    </row>
    <row r="738" spans="1:5" ht="32.25" customHeight="1" hidden="1">
      <c r="A738" s="87" t="s">
        <v>217</v>
      </c>
      <c r="B738" s="60">
        <v>806</v>
      </c>
      <c r="C738" s="7" t="s">
        <v>501</v>
      </c>
      <c r="D738" s="72"/>
      <c r="E738" s="1"/>
    </row>
    <row r="739" spans="1:5" ht="46.5" hidden="1">
      <c r="A739" s="22" t="s">
        <v>175</v>
      </c>
      <c r="B739" s="57" t="s">
        <v>382</v>
      </c>
      <c r="C739" s="23" t="s">
        <v>444</v>
      </c>
      <c r="D739" s="72">
        <f>SUM(D740)</f>
        <v>0</v>
      </c>
      <c r="E739" s="1"/>
    </row>
    <row r="740" spans="1:5" ht="46.5" hidden="1">
      <c r="A740" s="26" t="s">
        <v>389</v>
      </c>
      <c r="B740" s="56" t="s">
        <v>382</v>
      </c>
      <c r="C740" s="10" t="s">
        <v>445</v>
      </c>
      <c r="D740" s="72">
        <v>0</v>
      </c>
      <c r="E740" s="1"/>
    </row>
    <row r="741" spans="1:5" ht="12" customHeight="1">
      <c r="A741" s="29"/>
      <c r="B741" s="56"/>
      <c r="C741" s="7"/>
      <c r="D741" s="72"/>
      <c r="E741" s="1"/>
    </row>
    <row r="742" spans="1:5" ht="39">
      <c r="A742" s="65" t="s">
        <v>946</v>
      </c>
      <c r="B742" s="62">
        <v>807</v>
      </c>
      <c r="C742" s="16"/>
      <c r="D742" s="73">
        <f>D743+D755+D757+D751+D746</f>
        <v>0</v>
      </c>
      <c r="E742" s="1"/>
    </row>
    <row r="743" spans="1:5" ht="15" hidden="1">
      <c r="A743" s="18" t="s">
        <v>183</v>
      </c>
      <c r="B743" s="57" t="s">
        <v>230</v>
      </c>
      <c r="C743" s="28" t="s">
        <v>144</v>
      </c>
      <c r="D743" s="72">
        <f>D744</f>
        <v>0</v>
      </c>
      <c r="E743" s="1"/>
    </row>
    <row r="744" spans="1:5" ht="15" hidden="1">
      <c r="A744" s="18" t="s">
        <v>143</v>
      </c>
      <c r="B744" s="57" t="s">
        <v>230</v>
      </c>
      <c r="C744" s="28" t="s">
        <v>147</v>
      </c>
      <c r="D744" s="72">
        <f>D745</f>
        <v>0</v>
      </c>
      <c r="E744" s="1"/>
    </row>
    <row r="745" spans="1:5" ht="30.75" hidden="1">
      <c r="A745" s="18" t="s">
        <v>182</v>
      </c>
      <c r="B745" s="57" t="s">
        <v>230</v>
      </c>
      <c r="C745" s="28" t="s">
        <v>148</v>
      </c>
      <c r="D745" s="72"/>
      <c r="E745" s="1"/>
    </row>
    <row r="746" spans="1:5" ht="124.5">
      <c r="A746" s="34" t="s">
        <v>526</v>
      </c>
      <c r="B746" s="57" t="s">
        <v>230</v>
      </c>
      <c r="C746" s="33" t="s">
        <v>782</v>
      </c>
      <c r="D746" s="72">
        <f>D747</f>
        <v>0</v>
      </c>
      <c r="E746" s="1"/>
    </row>
    <row r="747" spans="1:5" ht="62.25">
      <c r="A747" s="18" t="s">
        <v>606</v>
      </c>
      <c r="B747" s="57" t="s">
        <v>230</v>
      </c>
      <c r="C747" s="33" t="s">
        <v>604</v>
      </c>
      <c r="D747" s="72">
        <f>D748</f>
        <v>0</v>
      </c>
      <c r="E747" s="1"/>
    </row>
    <row r="748" spans="1:5" ht="78">
      <c r="A748" s="18" t="s">
        <v>607</v>
      </c>
      <c r="B748" s="57" t="s">
        <v>230</v>
      </c>
      <c r="C748" s="33" t="s">
        <v>605</v>
      </c>
      <c r="D748" s="72">
        <v>0</v>
      </c>
      <c r="E748" s="1"/>
    </row>
    <row r="749" spans="1:5" ht="93">
      <c r="A749" s="18" t="s">
        <v>528</v>
      </c>
      <c r="B749" s="57" t="s">
        <v>230</v>
      </c>
      <c r="C749" s="33" t="s">
        <v>529</v>
      </c>
      <c r="D749" s="72">
        <f>D750</f>
        <v>0</v>
      </c>
      <c r="E749" s="1"/>
    </row>
    <row r="750" spans="1:5" ht="78" customHeight="1">
      <c r="A750" s="18" t="s">
        <v>531</v>
      </c>
      <c r="B750" s="57" t="s">
        <v>230</v>
      </c>
      <c r="C750" s="33" t="s">
        <v>530</v>
      </c>
      <c r="D750" s="72">
        <v>0</v>
      </c>
      <c r="E750" s="1"/>
    </row>
    <row r="751" spans="1:5" ht="16.5" customHeight="1" hidden="1">
      <c r="A751" s="34" t="s">
        <v>515</v>
      </c>
      <c r="B751" s="57" t="s">
        <v>230</v>
      </c>
      <c r="C751" s="33" t="s">
        <v>516</v>
      </c>
      <c r="D751" s="72">
        <f>SUM(D752)</f>
        <v>0</v>
      </c>
      <c r="E751" s="1"/>
    </row>
    <row r="752" spans="1:5" ht="78" hidden="1">
      <c r="A752" s="29" t="s">
        <v>517</v>
      </c>
      <c r="B752" s="57" t="s">
        <v>230</v>
      </c>
      <c r="C752" s="7" t="s">
        <v>518</v>
      </c>
      <c r="D752" s="72">
        <f>SUM(D753)</f>
        <v>0</v>
      </c>
      <c r="E752" s="1"/>
    </row>
    <row r="753" spans="1:5" ht="63" customHeight="1" hidden="1">
      <c r="A753" s="29" t="s">
        <v>519</v>
      </c>
      <c r="B753" s="57" t="s">
        <v>230</v>
      </c>
      <c r="C753" s="7" t="s">
        <v>520</v>
      </c>
      <c r="D753" s="72">
        <f>D754</f>
        <v>0</v>
      </c>
      <c r="E753" s="1"/>
    </row>
    <row r="754" spans="1:5" ht="142.5" customHeight="1" hidden="1">
      <c r="A754" s="29" t="s">
        <v>522</v>
      </c>
      <c r="B754" s="57" t="s">
        <v>230</v>
      </c>
      <c r="C754" s="33" t="s">
        <v>521</v>
      </c>
      <c r="D754" s="72"/>
      <c r="E754" s="1"/>
    </row>
    <row r="755" spans="1:5" ht="46.5" hidden="1">
      <c r="A755" s="87" t="s">
        <v>217</v>
      </c>
      <c r="B755" s="60">
        <v>807</v>
      </c>
      <c r="C755" s="7" t="s">
        <v>500</v>
      </c>
      <c r="D755" s="72">
        <f>D756</f>
        <v>0</v>
      </c>
      <c r="E755" s="1"/>
    </row>
    <row r="756" spans="1:5" ht="46.5" hidden="1">
      <c r="A756" s="87" t="s">
        <v>217</v>
      </c>
      <c r="B756" s="60">
        <v>807</v>
      </c>
      <c r="C756" s="7" t="s">
        <v>501</v>
      </c>
      <c r="D756" s="72">
        <v>0</v>
      </c>
      <c r="E756" s="1"/>
    </row>
    <row r="757" spans="1:5" ht="46.5" customHeight="1" hidden="1">
      <c r="A757" s="22" t="s">
        <v>175</v>
      </c>
      <c r="B757" s="60">
        <v>807</v>
      </c>
      <c r="C757" s="23" t="s">
        <v>444</v>
      </c>
      <c r="D757" s="72">
        <f>SUM(D758)</f>
        <v>0</v>
      </c>
      <c r="E757" s="1"/>
    </row>
    <row r="758" spans="1:5" ht="47.25" customHeight="1" hidden="1">
      <c r="A758" s="26" t="s">
        <v>389</v>
      </c>
      <c r="B758" s="60">
        <v>807</v>
      </c>
      <c r="C758" s="10" t="s">
        <v>445</v>
      </c>
      <c r="D758" s="72"/>
      <c r="E758" s="1"/>
    </row>
    <row r="759" spans="1:5" ht="12" customHeight="1">
      <c r="A759" s="26"/>
      <c r="B759" s="60"/>
      <c r="C759" s="10"/>
      <c r="D759" s="76"/>
      <c r="E759" s="1"/>
    </row>
    <row r="760" spans="1:5" ht="39">
      <c r="A760" s="65" t="s">
        <v>947</v>
      </c>
      <c r="B760" s="62">
        <v>808</v>
      </c>
      <c r="C760" s="89"/>
      <c r="D760" s="73">
        <f>D761+D765+D770+D774+D777+D779</f>
        <v>0</v>
      </c>
      <c r="E760" s="1"/>
    </row>
    <row r="761" spans="1:5" ht="15" hidden="1">
      <c r="A761" s="18" t="s">
        <v>183</v>
      </c>
      <c r="B761" s="57" t="s">
        <v>193</v>
      </c>
      <c r="C761" s="28" t="s">
        <v>144</v>
      </c>
      <c r="D761" s="72">
        <f>D762</f>
        <v>0</v>
      </c>
      <c r="E761" s="1"/>
    </row>
    <row r="762" spans="1:5" ht="15" hidden="1">
      <c r="A762" s="18" t="s">
        <v>143</v>
      </c>
      <c r="B762" s="57" t="s">
        <v>193</v>
      </c>
      <c r="C762" s="28" t="s">
        <v>147</v>
      </c>
      <c r="D762" s="72">
        <f>D763</f>
        <v>0</v>
      </c>
      <c r="E762" s="1"/>
    </row>
    <row r="763" spans="1:5" ht="30.75" hidden="1">
      <c r="A763" s="18" t="s">
        <v>182</v>
      </c>
      <c r="B763" s="57" t="s">
        <v>193</v>
      </c>
      <c r="C763" s="28" t="s">
        <v>148</v>
      </c>
      <c r="D763" s="72">
        <f>D764</f>
        <v>0</v>
      </c>
      <c r="E763" s="1"/>
    </row>
    <row r="764" spans="1:5" ht="65.25" customHeight="1" hidden="1">
      <c r="A764" s="18" t="s">
        <v>352</v>
      </c>
      <c r="B764" s="57" t="s">
        <v>193</v>
      </c>
      <c r="C764" s="28" t="s">
        <v>148</v>
      </c>
      <c r="D764" s="72"/>
      <c r="E764" s="1"/>
    </row>
    <row r="765" spans="1:5" ht="124.5">
      <c r="A765" s="34" t="s">
        <v>526</v>
      </c>
      <c r="B765" s="57" t="s">
        <v>193</v>
      </c>
      <c r="C765" s="33" t="s">
        <v>782</v>
      </c>
      <c r="D765" s="72">
        <f>D766+D768</f>
        <v>0</v>
      </c>
      <c r="E765" s="1"/>
    </row>
    <row r="766" spans="1:5" ht="65.25" customHeight="1">
      <c r="A766" s="18" t="s">
        <v>606</v>
      </c>
      <c r="B766" s="57" t="s">
        <v>193</v>
      </c>
      <c r="C766" s="33" t="s">
        <v>604</v>
      </c>
      <c r="D766" s="72">
        <f>D767</f>
        <v>0</v>
      </c>
      <c r="E766" s="1"/>
    </row>
    <row r="767" spans="1:5" ht="78">
      <c r="A767" s="18" t="s">
        <v>607</v>
      </c>
      <c r="B767" s="57" t="s">
        <v>193</v>
      </c>
      <c r="C767" s="33" t="s">
        <v>605</v>
      </c>
      <c r="D767" s="72">
        <v>0</v>
      </c>
      <c r="E767" s="1"/>
    </row>
    <row r="768" spans="1:5" ht="93">
      <c r="A768" s="18" t="s">
        <v>528</v>
      </c>
      <c r="B768" s="57" t="s">
        <v>193</v>
      </c>
      <c r="C768" s="33" t="s">
        <v>529</v>
      </c>
      <c r="D768" s="72">
        <f>D769</f>
        <v>0</v>
      </c>
      <c r="E768" s="1"/>
    </row>
    <row r="769" spans="1:5" ht="81" customHeight="1">
      <c r="A769" s="18" t="s">
        <v>531</v>
      </c>
      <c r="B769" s="57" t="s">
        <v>193</v>
      </c>
      <c r="C769" s="33" t="s">
        <v>530</v>
      </c>
      <c r="D769" s="72">
        <v>0</v>
      </c>
      <c r="E769" s="1"/>
    </row>
    <row r="770" spans="1:5" ht="17.25" customHeight="1" hidden="1">
      <c r="A770" s="34" t="s">
        <v>515</v>
      </c>
      <c r="B770" s="57" t="s">
        <v>193</v>
      </c>
      <c r="C770" s="33" t="s">
        <v>516</v>
      </c>
      <c r="D770" s="72">
        <f>SUM(D771)</f>
        <v>0</v>
      </c>
      <c r="E770" s="1"/>
    </row>
    <row r="771" spans="1:5" ht="78" hidden="1">
      <c r="A771" s="29" t="s">
        <v>517</v>
      </c>
      <c r="B771" s="57" t="s">
        <v>193</v>
      </c>
      <c r="C771" s="7" t="s">
        <v>518</v>
      </c>
      <c r="D771" s="72">
        <f>SUM(D772)</f>
        <v>0</v>
      </c>
      <c r="E771" s="1"/>
    </row>
    <row r="772" spans="1:5" ht="64.5" customHeight="1" hidden="1">
      <c r="A772" s="29" t="s">
        <v>519</v>
      </c>
      <c r="B772" s="57" t="s">
        <v>193</v>
      </c>
      <c r="C772" s="7" t="s">
        <v>520</v>
      </c>
      <c r="D772" s="72">
        <f>D773</f>
        <v>0</v>
      </c>
      <c r="E772" s="1"/>
    </row>
    <row r="773" spans="1:5" ht="141.75" customHeight="1" hidden="1">
      <c r="A773" s="29" t="s">
        <v>522</v>
      </c>
      <c r="B773" s="57" t="s">
        <v>193</v>
      </c>
      <c r="C773" s="33" t="s">
        <v>521</v>
      </c>
      <c r="D773" s="72"/>
      <c r="E773" s="1"/>
    </row>
    <row r="774" spans="1:5" ht="15" hidden="1">
      <c r="A774" s="29" t="s">
        <v>102</v>
      </c>
      <c r="B774" s="56" t="s">
        <v>193</v>
      </c>
      <c r="C774" s="7" t="s">
        <v>441</v>
      </c>
      <c r="D774" s="42">
        <f>D775</f>
        <v>0</v>
      </c>
      <c r="E774" s="1"/>
    </row>
    <row r="775" spans="1:5" ht="16.5" customHeight="1" hidden="1">
      <c r="A775" s="29" t="s">
        <v>173</v>
      </c>
      <c r="B775" s="56" t="s">
        <v>193</v>
      </c>
      <c r="C775" s="7" t="s">
        <v>442</v>
      </c>
      <c r="D775" s="42">
        <f>D776</f>
        <v>0</v>
      </c>
      <c r="E775" s="1"/>
    </row>
    <row r="776" spans="1:5" ht="30.75" hidden="1">
      <c r="A776" s="18" t="s">
        <v>174</v>
      </c>
      <c r="B776" s="56" t="s">
        <v>193</v>
      </c>
      <c r="C776" s="31" t="s">
        <v>443</v>
      </c>
      <c r="D776" s="75">
        <v>0</v>
      </c>
      <c r="E776" s="1"/>
    </row>
    <row r="777" spans="1:5" ht="31.5" customHeight="1" hidden="1">
      <c r="A777" s="87" t="s">
        <v>217</v>
      </c>
      <c r="B777" s="60">
        <v>808</v>
      </c>
      <c r="C777" s="7" t="s">
        <v>500</v>
      </c>
      <c r="D777" s="72">
        <f>D778</f>
        <v>0</v>
      </c>
      <c r="E777" s="1"/>
    </row>
    <row r="778" spans="1:5" ht="31.5" customHeight="1" hidden="1">
      <c r="A778" s="87" t="s">
        <v>217</v>
      </c>
      <c r="B778" s="60">
        <v>808</v>
      </c>
      <c r="C778" s="7" t="s">
        <v>501</v>
      </c>
      <c r="D778" s="72"/>
      <c r="E778" s="1"/>
    </row>
    <row r="779" spans="1:5" ht="49.5" customHeight="1" hidden="1">
      <c r="A779" s="22" t="s">
        <v>175</v>
      </c>
      <c r="B779" s="57" t="s">
        <v>193</v>
      </c>
      <c r="C779" s="23" t="s">
        <v>444</v>
      </c>
      <c r="D779" s="72">
        <f>SUM(D780)</f>
        <v>0</v>
      </c>
      <c r="E779" s="1"/>
    </row>
    <row r="780" spans="1:5" ht="46.5" customHeight="1" hidden="1">
      <c r="A780" s="26" t="s">
        <v>389</v>
      </c>
      <c r="B780" s="56" t="s">
        <v>193</v>
      </c>
      <c r="C780" s="10" t="s">
        <v>445</v>
      </c>
      <c r="D780" s="72">
        <v>0</v>
      </c>
      <c r="E780" s="1"/>
    </row>
    <row r="781" spans="1:5" ht="12" customHeight="1">
      <c r="A781" s="18"/>
      <c r="B781" s="60"/>
      <c r="C781" s="11"/>
      <c r="D781" s="76"/>
      <c r="E781" s="1"/>
    </row>
    <row r="782" spans="1:5" ht="26.25">
      <c r="A782" s="65" t="s">
        <v>948</v>
      </c>
      <c r="B782" s="58" t="s">
        <v>101</v>
      </c>
      <c r="C782" s="16"/>
      <c r="D782" s="73">
        <f>D783+D785+D791+D793</f>
        <v>18482</v>
      </c>
      <c r="E782" s="1"/>
    </row>
    <row r="783" spans="1:5" ht="16.5" customHeight="1">
      <c r="A783" s="36" t="s">
        <v>364</v>
      </c>
      <c r="B783" s="56" t="s">
        <v>101</v>
      </c>
      <c r="C783" s="17" t="s">
        <v>365</v>
      </c>
      <c r="D783" s="72">
        <f>D784</f>
        <v>9842.2</v>
      </c>
      <c r="E783" s="1"/>
    </row>
    <row r="784" spans="1:5" ht="30" customHeight="1">
      <c r="A784" s="36" t="s">
        <v>366</v>
      </c>
      <c r="B784" s="56" t="s">
        <v>101</v>
      </c>
      <c r="C784" s="17" t="s">
        <v>367</v>
      </c>
      <c r="D784" s="72">
        <v>9842.2</v>
      </c>
      <c r="E784" s="1"/>
    </row>
    <row r="785" spans="1:5" ht="15">
      <c r="A785" s="36" t="s">
        <v>183</v>
      </c>
      <c r="B785" s="56" t="s">
        <v>101</v>
      </c>
      <c r="C785" s="17" t="s">
        <v>144</v>
      </c>
      <c r="D785" s="72">
        <f>D786+D789</f>
        <v>0.6</v>
      </c>
      <c r="E785" s="1"/>
    </row>
    <row r="786" spans="1:5" ht="30.75" hidden="1">
      <c r="A786" s="34" t="s">
        <v>141</v>
      </c>
      <c r="B786" s="56" t="s">
        <v>101</v>
      </c>
      <c r="C786" s="33" t="s">
        <v>145</v>
      </c>
      <c r="D786" s="72">
        <f>SUM(D787)</f>
        <v>0</v>
      </c>
      <c r="E786" s="1"/>
    </row>
    <row r="787" spans="1:5" ht="46.5" hidden="1">
      <c r="A787" s="34" t="s">
        <v>142</v>
      </c>
      <c r="B787" s="56" t="s">
        <v>101</v>
      </c>
      <c r="C787" s="33" t="s">
        <v>146</v>
      </c>
      <c r="D787" s="72">
        <f>SUM(D788)</f>
        <v>0</v>
      </c>
      <c r="E787" s="1"/>
    </row>
    <row r="788" spans="1:5" ht="80.25" customHeight="1" hidden="1">
      <c r="A788" s="34" t="s">
        <v>371</v>
      </c>
      <c r="B788" s="56" t="s">
        <v>101</v>
      </c>
      <c r="C788" s="33" t="s">
        <v>146</v>
      </c>
      <c r="D788" s="72">
        <v>0</v>
      </c>
      <c r="E788" s="1"/>
    </row>
    <row r="789" spans="1:5" ht="15.75" customHeight="1">
      <c r="A789" s="18" t="s">
        <v>143</v>
      </c>
      <c r="B789" s="56" t="s">
        <v>101</v>
      </c>
      <c r="C789" s="28" t="s">
        <v>147</v>
      </c>
      <c r="D789" s="72">
        <f>SUM(D790)</f>
        <v>0.6</v>
      </c>
      <c r="E789" s="1"/>
    </row>
    <row r="790" spans="1:5" ht="31.5" customHeight="1">
      <c r="A790" s="18" t="s">
        <v>182</v>
      </c>
      <c r="B790" s="56" t="s">
        <v>101</v>
      </c>
      <c r="C790" s="28" t="s">
        <v>148</v>
      </c>
      <c r="D790" s="72">
        <v>0.6</v>
      </c>
      <c r="E790" s="1"/>
    </row>
    <row r="791" spans="1:5" ht="15">
      <c r="A791" s="40" t="s">
        <v>122</v>
      </c>
      <c r="B791" s="56" t="s">
        <v>101</v>
      </c>
      <c r="C791" s="17" t="s">
        <v>124</v>
      </c>
      <c r="D791" s="72">
        <f>SUM(D792)</f>
        <v>-162.8</v>
      </c>
      <c r="E791" s="1"/>
    </row>
    <row r="792" spans="1:5" ht="30.75">
      <c r="A792" s="26" t="s">
        <v>123</v>
      </c>
      <c r="B792" s="56" t="s">
        <v>101</v>
      </c>
      <c r="C792" s="17" t="s">
        <v>125</v>
      </c>
      <c r="D792" s="72">
        <v>-162.8</v>
      </c>
      <c r="E792" s="1"/>
    </row>
    <row r="793" spans="1:5" ht="31.5" customHeight="1">
      <c r="A793" s="26" t="s">
        <v>502</v>
      </c>
      <c r="B793" s="59" t="s">
        <v>101</v>
      </c>
      <c r="C793" s="10" t="s">
        <v>453</v>
      </c>
      <c r="D793" s="75">
        <f>SUM(D794)</f>
        <v>8802</v>
      </c>
      <c r="E793" s="1"/>
    </row>
    <row r="794" spans="1:5" ht="15">
      <c r="A794" s="18" t="s">
        <v>503</v>
      </c>
      <c r="B794" s="59" t="s">
        <v>101</v>
      </c>
      <c r="C794" s="31" t="s">
        <v>505</v>
      </c>
      <c r="D794" s="75">
        <f>SUM(D795)</f>
        <v>8802</v>
      </c>
      <c r="E794" s="1"/>
    </row>
    <row r="795" spans="1:5" ht="15.75" customHeight="1">
      <c r="A795" s="18" t="s">
        <v>504</v>
      </c>
      <c r="B795" s="59" t="s">
        <v>101</v>
      </c>
      <c r="C795" s="31" t="s">
        <v>506</v>
      </c>
      <c r="D795" s="75">
        <v>8802</v>
      </c>
      <c r="E795" s="1"/>
    </row>
    <row r="796" spans="1:5" ht="13.5" customHeight="1">
      <c r="A796" s="26"/>
      <c r="B796" s="56"/>
      <c r="C796" s="17"/>
      <c r="D796" s="72"/>
      <c r="E796" s="1"/>
    </row>
    <row r="797" spans="1:5" ht="15">
      <c r="A797" s="65" t="s">
        <v>399</v>
      </c>
      <c r="B797" s="58" t="s">
        <v>398</v>
      </c>
      <c r="C797" s="6"/>
      <c r="D797" s="73">
        <f>D798+D802+D806</f>
        <v>0</v>
      </c>
      <c r="E797" s="1"/>
    </row>
    <row r="798" spans="1:5" ht="15" hidden="1">
      <c r="A798" s="18" t="s">
        <v>183</v>
      </c>
      <c r="B798" s="56" t="s">
        <v>398</v>
      </c>
      <c r="C798" s="28" t="s">
        <v>144</v>
      </c>
      <c r="D798" s="72">
        <f>D799</f>
        <v>0</v>
      </c>
      <c r="E798" s="1"/>
    </row>
    <row r="799" spans="1:5" ht="15" hidden="1">
      <c r="A799" s="18" t="s">
        <v>143</v>
      </c>
      <c r="B799" s="56" t="s">
        <v>398</v>
      </c>
      <c r="C799" s="28" t="s">
        <v>147</v>
      </c>
      <c r="D799" s="72">
        <f>D800</f>
        <v>0</v>
      </c>
      <c r="E799" s="1"/>
    </row>
    <row r="800" spans="1:5" ht="30.75" hidden="1">
      <c r="A800" s="18" t="s">
        <v>182</v>
      </c>
      <c r="B800" s="56" t="s">
        <v>398</v>
      </c>
      <c r="C800" s="28" t="s">
        <v>148</v>
      </c>
      <c r="D800" s="72">
        <f>D801</f>
        <v>0</v>
      </c>
      <c r="E800" s="1"/>
    </row>
    <row r="801" spans="1:5" ht="62.25" customHeight="1" hidden="1">
      <c r="A801" s="18" t="s">
        <v>352</v>
      </c>
      <c r="B801" s="56" t="s">
        <v>398</v>
      </c>
      <c r="C801" s="28" t="s">
        <v>148</v>
      </c>
      <c r="D801" s="72">
        <v>0</v>
      </c>
      <c r="E801" s="1"/>
    </row>
    <row r="802" spans="1:5" ht="124.5">
      <c r="A802" s="34" t="s">
        <v>526</v>
      </c>
      <c r="B802" s="56" t="s">
        <v>398</v>
      </c>
      <c r="C802" s="33" t="s">
        <v>782</v>
      </c>
      <c r="D802" s="72">
        <f>D803</f>
        <v>0</v>
      </c>
      <c r="E802" s="1"/>
    </row>
    <row r="803" spans="1:5" ht="93">
      <c r="A803" s="34" t="s">
        <v>528</v>
      </c>
      <c r="B803" s="56" t="s">
        <v>398</v>
      </c>
      <c r="C803" s="33" t="s">
        <v>529</v>
      </c>
      <c r="D803" s="72">
        <f>D804</f>
        <v>0</v>
      </c>
      <c r="E803" s="1"/>
    </row>
    <row r="804" spans="1:5" ht="78" customHeight="1">
      <c r="A804" s="34" t="s">
        <v>531</v>
      </c>
      <c r="B804" s="56" t="s">
        <v>398</v>
      </c>
      <c r="C804" s="33" t="s">
        <v>530</v>
      </c>
      <c r="D804" s="72">
        <v>0</v>
      </c>
      <c r="E804" s="1"/>
    </row>
    <row r="805" spans="1:5" ht="15.75" customHeight="1" hidden="1">
      <c r="A805" s="34" t="s">
        <v>515</v>
      </c>
      <c r="B805" s="56" t="s">
        <v>398</v>
      </c>
      <c r="C805" s="33" t="s">
        <v>516</v>
      </c>
      <c r="D805" s="72">
        <f>D806</f>
        <v>0</v>
      </c>
      <c r="E805" s="1"/>
    </row>
    <row r="806" spans="1:5" ht="30.75" hidden="1">
      <c r="A806" s="34" t="s">
        <v>608</v>
      </c>
      <c r="B806" s="56" t="s">
        <v>398</v>
      </c>
      <c r="C806" s="33" t="s">
        <v>609</v>
      </c>
      <c r="D806" s="72">
        <f>D807</f>
        <v>0</v>
      </c>
      <c r="E806" s="1"/>
    </row>
    <row r="807" spans="1:5" ht="63" customHeight="1" hidden="1">
      <c r="A807" s="29" t="s">
        <v>610</v>
      </c>
      <c r="B807" s="56" t="s">
        <v>398</v>
      </c>
      <c r="C807" s="7" t="s">
        <v>611</v>
      </c>
      <c r="D807" s="72">
        <f>D808</f>
        <v>0</v>
      </c>
      <c r="E807" s="1"/>
    </row>
    <row r="808" spans="1:5" ht="205.5" customHeight="1" hidden="1">
      <c r="A808" s="29" t="s">
        <v>612</v>
      </c>
      <c r="B808" s="56" t="s">
        <v>398</v>
      </c>
      <c r="C808" s="7" t="s">
        <v>611</v>
      </c>
      <c r="D808" s="72">
        <v>0</v>
      </c>
      <c r="E808" s="1"/>
    </row>
    <row r="809" spans="1:5" ht="12" customHeight="1">
      <c r="A809" s="18"/>
      <c r="B809" s="56"/>
      <c r="C809" s="10"/>
      <c r="D809" s="76"/>
      <c r="E809" s="1"/>
    </row>
    <row r="810" spans="1:5" ht="39">
      <c r="A810" s="63" t="s">
        <v>949</v>
      </c>
      <c r="B810" s="58" t="s">
        <v>105</v>
      </c>
      <c r="C810" s="6"/>
      <c r="D810" s="45">
        <f>SUM(D811,D813,D822,D827,D832,D837,D842,D844,D849,D852,D853,D855,D858,D864,D866,D868)</f>
        <v>70316.50000000001</v>
      </c>
      <c r="E810" s="1"/>
    </row>
    <row r="811" spans="1:5" ht="79.5" customHeight="1">
      <c r="A811" s="26" t="s">
        <v>92</v>
      </c>
      <c r="B811" s="57" t="s">
        <v>105</v>
      </c>
      <c r="C811" s="17" t="s">
        <v>28</v>
      </c>
      <c r="D811" s="44">
        <f>SUM(D812)</f>
        <v>5235.7</v>
      </c>
      <c r="E811" s="1"/>
    </row>
    <row r="812" spans="1:5" ht="48" customHeight="1">
      <c r="A812" s="26" t="s">
        <v>93</v>
      </c>
      <c r="B812" s="57" t="s">
        <v>105</v>
      </c>
      <c r="C812" s="17" t="s">
        <v>29</v>
      </c>
      <c r="D812" s="44">
        <v>5235.7</v>
      </c>
      <c r="E812" s="1"/>
    </row>
    <row r="813" spans="1:5" ht="94.5" customHeight="1">
      <c r="A813" s="18" t="s">
        <v>153</v>
      </c>
      <c r="B813" s="56" t="s">
        <v>105</v>
      </c>
      <c r="C813" s="7" t="s">
        <v>22</v>
      </c>
      <c r="D813" s="44">
        <f>D814+D816+D818+D820</f>
        <v>35442.700000000004</v>
      </c>
      <c r="E813" s="1"/>
    </row>
    <row r="814" spans="1:5" ht="62.25" customHeight="1">
      <c r="A814" s="26" t="s">
        <v>152</v>
      </c>
      <c r="B814" s="57" t="s">
        <v>105</v>
      </c>
      <c r="C814" s="17" t="s">
        <v>154</v>
      </c>
      <c r="D814" s="44">
        <f>SUM(D815)</f>
        <v>13413.7</v>
      </c>
      <c r="E814" s="1"/>
    </row>
    <row r="815" spans="1:5" ht="78" customHeight="1">
      <c r="A815" s="34" t="s">
        <v>231</v>
      </c>
      <c r="B815" s="57" t="s">
        <v>105</v>
      </c>
      <c r="C815" s="33" t="s">
        <v>155</v>
      </c>
      <c r="D815" s="44">
        <v>13413.7</v>
      </c>
      <c r="E815" s="1"/>
    </row>
    <row r="816" spans="1:5" ht="78.75" customHeight="1">
      <c r="A816" s="26" t="s">
        <v>160</v>
      </c>
      <c r="B816" s="56" t="s">
        <v>105</v>
      </c>
      <c r="C816" s="7" t="s">
        <v>106</v>
      </c>
      <c r="D816" s="44">
        <f>D817</f>
        <v>3083.9</v>
      </c>
      <c r="E816" s="1"/>
    </row>
    <row r="817" spans="1:5" ht="79.5" customHeight="1">
      <c r="A817" s="26" t="s">
        <v>161</v>
      </c>
      <c r="B817" s="57" t="s">
        <v>105</v>
      </c>
      <c r="C817" s="7" t="s">
        <v>27</v>
      </c>
      <c r="D817" s="72">
        <v>3083.9</v>
      </c>
      <c r="E817" s="1"/>
    </row>
    <row r="818" spans="1:5" ht="48" customHeight="1">
      <c r="A818" s="26" t="s">
        <v>149</v>
      </c>
      <c r="B818" s="57" t="s">
        <v>105</v>
      </c>
      <c r="C818" s="7" t="s">
        <v>150</v>
      </c>
      <c r="D818" s="72">
        <f>SUM(D819)</f>
        <v>95.9</v>
      </c>
      <c r="E818" s="1"/>
    </row>
    <row r="819" spans="1:5" ht="63.75" customHeight="1">
      <c r="A819" s="26" t="s">
        <v>195</v>
      </c>
      <c r="B819" s="57" t="s">
        <v>105</v>
      </c>
      <c r="C819" s="7" t="s">
        <v>151</v>
      </c>
      <c r="D819" s="72">
        <v>95.9</v>
      </c>
      <c r="E819" s="1"/>
    </row>
    <row r="820" spans="1:5" ht="47.25" customHeight="1">
      <c r="A820" s="26" t="s">
        <v>196</v>
      </c>
      <c r="B820" s="57" t="s">
        <v>105</v>
      </c>
      <c r="C820" s="7" t="s">
        <v>197</v>
      </c>
      <c r="D820" s="72">
        <f>SUM(D821)</f>
        <v>18849.2</v>
      </c>
      <c r="E820" s="1"/>
    </row>
    <row r="821" spans="1:5" ht="32.25" customHeight="1">
      <c r="A821" s="26" t="s">
        <v>198</v>
      </c>
      <c r="B821" s="57" t="s">
        <v>105</v>
      </c>
      <c r="C821" s="7" t="s">
        <v>199</v>
      </c>
      <c r="D821" s="43">
        <v>18849.2</v>
      </c>
      <c r="E821" s="1"/>
    </row>
    <row r="822" spans="1:5" ht="48.75" customHeight="1">
      <c r="A822" s="69" t="s">
        <v>507</v>
      </c>
      <c r="B822" s="86" t="s">
        <v>105</v>
      </c>
      <c r="C822" s="7" t="s">
        <v>510</v>
      </c>
      <c r="D822" s="43">
        <f>D823+D825</f>
        <v>-69.2</v>
      </c>
      <c r="E822" s="1"/>
    </row>
    <row r="823" spans="1:5" ht="48.75" customHeight="1">
      <c r="A823" s="18" t="s">
        <v>616</v>
      </c>
      <c r="B823" s="57" t="s">
        <v>105</v>
      </c>
      <c r="C823" s="7" t="s">
        <v>614</v>
      </c>
      <c r="D823" s="43">
        <f>D824</f>
        <v>-70</v>
      </c>
      <c r="E823" s="1"/>
    </row>
    <row r="824" spans="1:5" ht="112.5" customHeight="1">
      <c r="A824" s="18" t="s">
        <v>617</v>
      </c>
      <c r="B824" s="57" t="s">
        <v>105</v>
      </c>
      <c r="C824" s="7" t="s">
        <v>615</v>
      </c>
      <c r="D824" s="43">
        <v>-70</v>
      </c>
      <c r="E824" s="1"/>
    </row>
    <row r="825" spans="1:5" ht="48.75" customHeight="1">
      <c r="A825" s="69" t="s">
        <v>508</v>
      </c>
      <c r="B825" s="86" t="s">
        <v>105</v>
      </c>
      <c r="C825" s="7" t="s">
        <v>511</v>
      </c>
      <c r="D825" s="43">
        <f>D826</f>
        <v>0.8</v>
      </c>
      <c r="E825" s="1"/>
    </row>
    <row r="826" spans="1:5" ht="95.25" customHeight="1">
      <c r="A826" s="98" t="s">
        <v>509</v>
      </c>
      <c r="B826" s="86" t="s">
        <v>105</v>
      </c>
      <c r="C826" s="7" t="s">
        <v>412</v>
      </c>
      <c r="D826" s="43">
        <v>0.8</v>
      </c>
      <c r="E826" s="1"/>
    </row>
    <row r="827" spans="1:5" ht="62.25">
      <c r="A827" s="127" t="s">
        <v>918</v>
      </c>
      <c r="B827" s="86" t="s">
        <v>105</v>
      </c>
      <c r="C827" s="7" t="s">
        <v>917</v>
      </c>
      <c r="D827" s="43">
        <f>D828+D831</f>
        <v>0</v>
      </c>
      <c r="E827" s="1"/>
    </row>
    <row r="828" spans="1:5" ht="65.25" customHeight="1">
      <c r="A828" s="127" t="s">
        <v>920</v>
      </c>
      <c r="B828" s="86" t="s">
        <v>105</v>
      </c>
      <c r="C828" s="7" t="s">
        <v>919</v>
      </c>
      <c r="D828" s="43">
        <f>D829</f>
        <v>0</v>
      </c>
      <c r="E828" s="1"/>
    </row>
    <row r="829" spans="1:5" ht="171">
      <c r="A829" s="127" t="s">
        <v>921</v>
      </c>
      <c r="B829" s="86" t="s">
        <v>105</v>
      </c>
      <c r="C829" s="7" t="s">
        <v>915</v>
      </c>
      <c r="D829" s="43">
        <v>0</v>
      </c>
      <c r="E829" s="1"/>
    </row>
    <row r="830" spans="1:5" ht="62.25">
      <c r="A830" s="127" t="s">
        <v>923</v>
      </c>
      <c r="B830" s="86" t="s">
        <v>105</v>
      </c>
      <c r="C830" s="7" t="s">
        <v>922</v>
      </c>
      <c r="D830" s="43">
        <f>D831</f>
        <v>0</v>
      </c>
      <c r="E830" s="1"/>
    </row>
    <row r="831" spans="1:5" ht="142.5" customHeight="1">
      <c r="A831" s="127" t="s">
        <v>924</v>
      </c>
      <c r="B831" s="86" t="s">
        <v>105</v>
      </c>
      <c r="C831" s="7" t="s">
        <v>916</v>
      </c>
      <c r="D831" s="43">
        <v>0</v>
      </c>
      <c r="E831" s="1"/>
    </row>
    <row r="832" spans="1:5" ht="94.5" customHeight="1">
      <c r="A832" s="90" t="s">
        <v>194</v>
      </c>
      <c r="B832" s="86" t="s">
        <v>105</v>
      </c>
      <c r="C832" s="30" t="s">
        <v>53</v>
      </c>
      <c r="D832" s="72">
        <f>SUM(D833,D835)</f>
        <v>11143.1</v>
      </c>
      <c r="E832" s="1"/>
    </row>
    <row r="833" spans="1:5" ht="96" customHeight="1">
      <c r="A833" s="18" t="s">
        <v>162</v>
      </c>
      <c r="B833" s="57" t="s">
        <v>105</v>
      </c>
      <c r="C833" s="30" t="s">
        <v>4</v>
      </c>
      <c r="D833" s="72">
        <f>SUM(D834)</f>
        <v>1396.6</v>
      </c>
      <c r="E833" s="1"/>
    </row>
    <row r="834" spans="1:5" ht="78.75" customHeight="1">
      <c r="A834" s="18" t="s">
        <v>181</v>
      </c>
      <c r="B834" s="57" t="s">
        <v>105</v>
      </c>
      <c r="C834" s="30" t="s">
        <v>54</v>
      </c>
      <c r="D834" s="72">
        <v>1396.6</v>
      </c>
      <c r="E834" s="1"/>
    </row>
    <row r="835" spans="1:5" ht="109.5" customHeight="1">
      <c r="A835" s="18" t="s">
        <v>896</v>
      </c>
      <c r="B835" s="57" t="s">
        <v>105</v>
      </c>
      <c r="C835" s="7" t="s">
        <v>895</v>
      </c>
      <c r="D835" s="72">
        <f>D836</f>
        <v>9746.5</v>
      </c>
      <c r="E835" s="1"/>
    </row>
    <row r="836" spans="1:5" ht="96" customHeight="1">
      <c r="A836" s="18" t="s">
        <v>893</v>
      </c>
      <c r="B836" s="57" t="s">
        <v>105</v>
      </c>
      <c r="C836" s="7" t="s">
        <v>894</v>
      </c>
      <c r="D836" s="72">
        <v>9746.5</v>
      </c>
      <c r="E836" s="1"/>
    </row>
    <row r="837" spans="1:5" ht="15" customHeight="1">
      <c r="A837" s="18" t="s">
        <v>183</v>
      </c>
      <c r="B837" s="60">
        <v>813</v>
      </c>
      <c r="C837" s="28" t="s">
        <v>144</v>
      </c>
      <c r="D837" s="72">
        <f>SUM(D838,D840)</f>
        <v>188.70000000000002</v>
      </c>
      <c r="E837" s="1"/>
    </row>
    <row r="838" spans="1:5" ht="32.25" customHeight="1">
      <c r="A838" s="34" t="s">
        <v>141</v>
      </c>
      <c r="B838" s="57" t="s">
        <v>105</v>
      </c>
      <c r="C838" s="33" t="s">
        <v>145</v>
      </c>
      <c r="D838" s="72">
        <f>SUM(D839)</f>
        <v>163.4</v>
      </c>
      <c r="E838" s="1"/>
    </row>
    <row r="839" spans="1:5" ht="46.5" customHeight="1">
      <c r="A839" s="34" t="s">
        <v>142</v>
      </c>
      <c r="B839" s="57" t="s">
        <v>105</v>
      </c>
      <c r="C839" s="33" t="s">
        <v>146</v>
      </c>
      <c r="D839" s="72">
        <v>163.4</v>
      </c>
      <c r="E839" s="1"/>
    </row>
    <row r="840" spans="1:5" ht="16.5" customHeight="1">
      <c r="A840" s="18" t="s">
        <v>143</v>
      </c>
      <c r="B840" s="60">
        <v>813</v>
      </c>
      <c r="C840" s="11" t="s">
        <v>147</v>
      </c>
      <c r="D840" s="72">
        <f>SUM(D841)</f>
        <v>25.3</v>
      </c>
      <c r="E840" s="1"/>
    </row>
    <row r="841" spans="1:5" ht="32.25" customHeight="1">
      <c r="A841" s="18" t="s">
        <v>182</v>
      </c>
      <c r="B841" s="60">
        <v>813</v>
      </c>
      <c r="C841" s="11" t="s">
        <v>148</v>
      </c>
      <c r="D841" s="72">
        <v>25.3</v>
      </c>
      <c r="E841" s="1"/>
    </row>
    <row r="842" spans="1:5" s="137" customFormat="1" ht="15.75" customHeight="1">
      <c r="A842" s="18" t="s">
        <v>31</v>
      </c>
      <c r="B842" s="56" t="s">
        <v>105</v>
      </c>
      <c r="C842" s="7" t="s">
        <v>32</v>
      </c>
      <c r="D842" s="44">
        <f>SUM(D843)</f>
        <v>685.9</v>
      </c>
      <c r="E842" s="3"/>
    </row>
    <row r="843" spans="1:5" s="137" customFormat="1" ht="30.75" customHeight="1">
      <c r="A843" s="18" t="s">
        <v>84</v>
      </c>
      <c r="B843" s="56" t="s">
        <v>105</v>
      </c>
      <c r="C843" s="7" t="s">
        <v>30</v>
      </c>
      <c r="D843" s="44">
        <v>685.9</v>
      </c>
      <c r="E843" s="3"/>
    </row>
    <row r="844" spans="1:5" ht="31.5" customHeight="1">
      <c r="A844" s="26" t="s">
        <v>200</v>
      </c>
      <c r="B844" s="57" t="s">
        <v>105</v>
      </c>
      <c r="C844" s="17" t="s">
        <v>25</v>
      </c>
      <c r="D844" s="44">
        <f>D845+D847</f>
        <v>268.1</v>
      </c>
      <c r="E844" s="1"/>
    </row>
    <row r="845" spans="1:5" ht="31.5" customHeight="1">
      <c r="A845" s="26" t="s">
        <v>24</v>
      </c>
      <c r="B845" s="57" t="s">
        <v>105</v>
      </c>
      <c r="C845" s="17" t="s">
        <v>26</v>
      </c>
      <c r="D845" s="44">
        <f>D846</f>
        <v>268.1</v>
      </c>
      <c r="E845" s="1"/>
    </row>
    <row r="846" spans="1:5" ht="46.5">
      <c r="A846" s="26" t="s">
        <v>94</v>
      </c>
      <c r="B846" s="57" t="s">
        <v>105</v>
      </c>
      <c r="C846" s="17" t="s">
        <v>23</v>
      </c>
      <c r="D846" s="44">
        <v>268.1</v>
      </c>
      <c r="E846" s="1"/>
    </row>
    <row r="847" spans="1:5" ht="46.5" customHeight="1">
      <c r="A847" s="18" t="s">
        <v>163</v>
      </c>
      <c r="B847" s="57" t="s">
        <v>105</v>
      </c>
      <c r="C847" s="11" t="s">
        <v>35</v>
      </c>
      <c r="D847" s="44">
        <f>SUM(D848)</f>
        <v>0</v>
      </c>
      <c r="E847" s="1"/>
    </row>
    <row r="848" spans="1:5" ht="62.25" customHeight="1">
      <c r="A848" s="18" t="s">
        <v>164</v>
      </c>
      <c r="B848" s="56" t="s">
        <v>105</v>
      </c>
      <c r="C848" s="11" t="s">
        <v>34</v>
      </c>
      <c r="D848" s="72">
        <v>0</v>
      </c>
      <c r="E848" s="1"/>
    </row>
    <row r="849" spans="1:5" ht="78">
      <c r="A849" s="18" t="s">
        <v>618</v>
      </c>
      <c r="B849" s="56" t="s">
        <v>105</v>
      </c>
      <c r="C849" s="11" t="s">
        <v>621</v>
      </c>
      <c r="D849" s="72">
        <f>D850</f>
        <v>111</v>
      </c>
      <c r="E849" s="1"/>
    </row>
    <row r="850" spans="1:5" ht="78">
      <c r="A850" s="18" t="s">
        <v>619</v>
      </c>
      <c r="B850" s="56" t="s">
        <v>105</v>
      </c>
      <c r="C850" s="11" t="s">
        <v>622</v>
      </c>
      <c r="D850" s="72">
        <f>D851</f>
        <v>111</v>
      </c>
      <c r="E850" s="1"/>
    </row>
    <row r="851" spans="1:5" ht="93">
      <c r="A851" s="18" t="s">
        <v>620</v>
      </c>
      <c r="B851" s="56" t="s">
        <v>105</v>
      </c>
      <c r="C851" s="11" t="s">
        <v>623</v>
      </c>
      <c r="D851" s="72">
        <v>111</v>
      </c>
      <c r="E851" s="1"/>
    </row>
    <row r="852" spans="1:5" ht="46.5">
      <c r="A852" s="18" t="s">
        <v>624</v>
      </c>
      <c r="B852" s="56" t="s">
        <v>105</v>
      </c>
      <c r="C852" s="11" t="s">
        <v>625</v>
      </c>
      <c r="D852" s="72">
        <v>15064.6</v>
      </c>
      <c r="E852" s="1"/>
    </row>
    <row r="853" spans="1:5" ht="31.5" customHeight="1">
      <c r="A853" s="29" t="s">
        <v>534</v>
      </c>
      <c r="B853" s="56" t="s">
        <v>105</v>
      </c>
      <c r="C853" s="24" t="s">
        <v>535</v>
      </c>
      <c r="D853" s="72">
        <f>D854</f>
        <v>0</v>
      </c>
      <c r="E853" s="1"/>
    </row>
    <row r="854" spans="1:5" ht="78">
      <c r="A854" s="22" t="s">
        <v>711</v>
      </c>
      <c r="B854" s="56" t="s">
        <v>105</v>
      </c>
      <c r="C854" s="17" t="s">
        <v>626</v>
      </c>
      <c r="D854" s="72">
        <v>0</v>
      </c>
      <c r="E854" s="1"/>
    </row>
    <row r="855" spans="1:5" ht="124.5">
      <c r="A855" s="34" t="s">
        <v>526</v>
      </c>
      <c r="B855" s="56" t="s">
        <v>105</v>
      </c>
      <c r="C855" s="33" t="s">
        <v>782</v>
      </c>
      <c r="D855" s="72">
        <f>D856</f>
        <v>1156.3</v>
      </c>
      <c r="E855" s="1"/>
    </row>
    <row r="856" spans="1:5" ht="93">
      <c r="A856" s="34" t="s">
        <v>528</v>
      </c>
      <c r="B856" s="56" t="s">
        <v>105</v>
      </c>
      <c r="C856" s="33" t="s">
        <v>529</v>
      </c>
      <c r="D856" s="72">
        <f>D857</f>
        <v>1156.3</v>
      </c>
      <c r="E856" s="1"/>
    </row>
    <row r="857" spans="1:5" ht="78.75" customHeight="1">
      <c r="A857" s="29" t="s">
        <v>531</v>
      </c>
      <c r="B857" s="56" t="s">
        <v>105</v>
      </c>
      <c r="C857" s="33" t="s">
        <v>530</v>
      </c>
      <c r="D857" s="72">
        <v>1156.3</v>
      </c>
      <c r="E857" s="1"/>
    </row>
    <row r="858" spans="1:5" ht="17.25" customHeight="1">
      <c r="A858" s="34" t="s">
        <v>515</v>
      </c>
      <c r="B858" s="56" t="s">
        <v>105</v>
      </c>
      <c r="C858" s="33" t="s">
        <v>516</v>
      </c>
      <c r="D858" s="72">
        <f>D859+D861</f>
        <v>656.5</v>
      </c>
      <c r="E858" s="1"/>
    </row>
    <row r="859" spans="1:5" ht="93">
      <c r="A859" s="34" t="s">
        <v>627</v>
      </c>
      <c r="B859" s="56" t="s">
        <v>105</v>
      </c>
      <c r="C859" s="33" t="s">
        <v>629</v>
      </c>
      <c r="D859" s="72">
        <f>D860</f>
        <v>4.9</v>
      </c>
      <c r="E859" s="1"/>
    </row>
    <row r="860" spans="1:5" ht="64.5" customHeight="1">
      <c r="A860" s="34" t="s">
        <v>628</v>
      </c>
      <c r="B860" s="56" t="s">
        <v>105</v>
      </c>
      <c r="C860" s="33" t="s">
        <v>630</v>
      </c>
      <c r="D860" s="72">
        <v>4.9</v>
      </c>
      <c r="E860" s="1"/>
    </row>
    <row r="861" spans="1:5" ht="78">
      <c r="A861" s="29" t="s">
        <v>517</v>
      </c>
      <c r="B861" s="56" t="s">
        <v>105</v>
      </c>
      <c r="C861" s="7" t="s">
        <v>518</v>
      </c>
      <c r="D861" s="72">
        <f>SUM(D862)</f>
        <v>651.6</v>
      </c>
      <c r="E861" s="1"/>
    </row>
    <row r="862" spans="1:5" ht="63" customHeight="1">
      <c r="A862" s="29" t="s">
        <v>519</v>
      </c>
      <c r="B862" s="56" t="s">
        <v>105</v>
      </c>
      <c r="C862" s="7" t="s">
        <v>520</v>
      </c>
      <c r="D862" s="72">
        <f>D863</f>
        <v>651.6</v>
      </c>
      <c r="E862" s="1"/>
    </row>
    <row r="863" spans="1:5" ht="142.5" customHeight="1">
      <c r="A863" s="29" t="s">
        <v>522</v>
      </c>
      <c r="B863" s="56" t="s">
        <v>105</v>
      </c>
      <c r="C863" s="33" t="s">
        <v>521</v>
      </c>
      <c r="D863" s="72">
        <v>651.6</v>
      </c>
      <c r="E863" s="1"/>
    </row>
    <row r="864" spans="1:5" ht="15">
      <c r="A864" s="18" t="s">
        <v>122</v>
      </c>
      <c r="B864" s="57" t="s">
        <v>105</v>
      </c>
      <c r="C864" s="31" t="s">
        <v>124</v>
      </c>
      <c r="D864" s="72">
        <f>SUM(D865)</f>
        <v>-69.4</v>
      </c>
      <c r="E864" s="1"/>
    </row>
    <row r="865" spans="1:5" ht="30.75">
      <c r="A865" s="18" t="s">
        <v>123</v>
      </c>
      <c r="B865" s="57" t="s">
        <v>105</v>
      </c>
      <c r="C865" s="31" t="s">
        <v>125</v>
      </c>
      <c r="D865" s="72">
        <v>-69.4</v>
      </c>
      <c r="E865" s="1"/>
    </row>
    <row r="866" spans="1:5" ht="15.75" customHeight="1">
      <c r="A866" s="40" t="s">
        <v>7</v>
      </c>
      <c r="B866" s="56" t="s">
        <v>105</v>
      </c>
      <c r="C866" s="23" t="s">
        <v>36</v>
      </c>
      <c r="D866" s="72">
        <f>SUM(D867)</f>
        <v>502.5</v>
      </c>
      <c r="E866" s="1"/>
    </row>
    <row r="867" spans="1:5" ht="16.5" customHeight="1">
      <c r="A867" s="18" t="s">
        <v>85</v>
      </c>
      <c r="B867" s="56" t="s">
        <v>105</v>
      </c>
      <c r="C867" s="31" t="s">
        <v>10</v>
      </c>
      <c r="D867" s="72">
        <v>502.5</v>
      </c>
      <c r="E867" s="1"/>
    </row>
    <row r="868" spans="1:5" ht="30.75">
      <c r="A868" s="26" t="s">
        <v>184</v>
      </c>
      <c r="B868" s="59" t="s">
        <v>105</v>
      </c>
      <c r="C868" s="10" t="s">
        <v>433</v>
      </c>
      <c r="D868" s="72">
        <f>D869</f>
        <v>0</v>
      </c>
      <c r="E868" s="1"/>
    </row>
    <row r="869" spans="1:5" ht="30.75">
      <c r="A869" s="18" t="s">
        <v>899</v>
      </c>
      <c r="B869" s="56" t="s">
        <v>105</v>
      </c>
      <c r="C869" s="5" t="s">
        <v>900</v>
      </c>
      <c r="D869" s="72">
        <f>D870</f>
        <v>0</v>
      </c>
      <c r="E869" s="1"/>
    </row>
    <row r="870" spans="1:5" ht="30.75">
      <c r="A870" s="18" t="s">
        <v>898</v>
      </c>
      <c r="B870" s="56" t="s">
        <v>105</v>
      </c>
      <c r="C870" s="5" t="s">
        <v>897</v>
      </c>
      <c r="D870" s="72">
        <v>0</v>
      </c>
      <c r="E870" s="1"/>
    </row>
    <row r="871" spans="1:4" ht="12" customHeight="1">
      <c r="A871" s="32"/>
      <c r="B871" s="60"/>
      <c r="C871" s="10"/>
      <c r="D871" s="78"/>
    </row>
    <row r="872" spans="1:4" ht="26.25">
      <c r="A872" s="65" t="s">
        <v>950</v>
      </c>
      <c r="B872" s="62">
        <v>815</v>
      </c>
      <c r="C872" s="16"/>
      <c r="D872" s="77">
        <f>SUM(D873,D876,D879,D890,D899,D902,D904,D913)</f>
        <v>1216441.1</v>
      </c>
    </row>
    <row r="873" spans="1:4" ht="15.75" customHeight="1">
      <c r="A873" s="18" t="s">
        <v>183</v>
      </c>
      <c r="B873" s="56" t="s">
        <v>107</v>
      </c>
      <c r="C873" s="28" t="s">
        <v>144</v>
      </c>
      <c r="D873" s="75">
        <f>SUM(D874)</f>
        <v>3559.4</v>
      </c>
    </row>
    <row r="874" spans="1:4" ht="15">
      <c r="A874" s="18" t="s">
        <v>143</v>
      </c>
      <c r="B874" s="56" t="s">
        <v>107</v>
      </c>
      <c r="C874" s="11" t="s">
        <v>147</v>
      </c>
      <c r="D874" s="75">
        <f>SUM(D875)</f>
        <v>3559.4</v>
      </c>
    </row>
    <row r="875" spans="1:4" ht="30.75">
      <c r="A875" s="18" t="s">
        <v>182</v>
      </c>
      <c r="B875" s="56" t="s">
        <v>107</v>
      </c>
      <c r="C875" s="11" t="s">
        <v>148</v>
      </c>
      <c r="D875" s="75">
        <v>3559.4</v>
      </c>
    </row>
    <row r="876" spans="1:4" ht="124.5">
      <c r="A876" s="34" t="s">
        <v>526</v>
      </c>
      <c r="B876" s="56" t="s">
        <v>107</v>
      </c>
      <c r="C876" s="33" t="s">
        <v>782</v>
      </c>
      <c r="D876" s="72">
        <f>D877</f>
        <v>104.5</v>
      </c>
    </row>
    <row r="877" spans="1:4" ht="93">
      <c r="A877" s="34" t="s">
        <v>528</v>
      </c>
      <c r="B877" s="56" t="s">
        <v>107</v>
      </c>
      <c r="C877" s="33" t="s">
        <v>529</v>
      </c>
      <c r="D877" s="72">
        <f>D878</f>
        <v>104.5</v>
      </c>
    </row>
    <row r="878" spans="1:4" ht="81.75" customHeight="1">
      <c r="A878" s="29" t="s">
        <v>531</v>
      </c>
      <c r="B878" s="56" t="s">
        <v>107</v>
      </c>
      <c r="C878" s="33" t="s">
        <v>530</v>
      </c>
      <c r="D878" s="72">
        <v>104.5</v>
      </c>
    </row>
    <row r="879" spans="1:8" ht="30.75" customHeight="1">
      <c r="A879" s="26" t="s">
        <v>184</v>
      </c>
      <c r="B879" s="56" t="s">
        <v>107</v>
      </c>
      <c r="C879" s="10" t="s">
        <v>433</v>
      </c>
      <c r="D879" s="75">
        <f>D880+D882+D884+D886+D888</f>
        <v>64206.5</v>
      </c>
      <c r="H879" s="82"/>
    </row>
    <row r="880" spans="1:8" ht="46.5" hidden="1">
      <c r="A880" s="87" t="s">
        <v>378</v>
      </c>
      <c r="B880" s="59" t="s">
        <v>107</v>
      </c>
      <c r="C880" s="99" t="s">
        <v>446</v>
      </c>
      <c r="D880" s="75">
        <f>D881</f>
        <v>0</v>
      </c>
      <c r="H880" s="82"/>
    </row>
    <row r="881" spans="1:8" ht="46.5" hidden="1">
      <c r="A881" s="87" t="s">
        <v>379</v>
      </c>
      <c r="B881" s="59" t="s">
        <v>107</v>
      </c>
      <c r="C881" s="99" t="s">
        <v>447</v>
      </c>
      <c r="D881" s="75"/>
      <c r="H881" s="82"/>
    </row>
    <row r="882" spans="1:8" ht="32.25" customHeight="1" hidden="1">
      <c r="A882" s="87" t="s">
        <v>740</v>
      </c>
      <c r="B882" s="59" t="s">
        <v>107</v>
      </c>
      <c r="C882" s="99" t="s">
        <v>738</v>
      </c>
      <c r="D882" s="75">
        <f>D883</f>
        <v>0</v>
      </c>
      <c r="H882" s="82"/>
    </row>
    <row r="883" spans="1:8" ht="46.5" hidden="1">
      <c r="A883" s="87" t="s">
        <v>741</v>
      </c>
      <c r="B883" s="59" t="s">
        <v>107</v>
      </c>
      <c r="C883" s="99" t="s">
        <v>739</v>
      </c>
      <c r="D883" s="75"/>
      <c r="H883" s="82"/>
    </row>
    <row r="884" spans="1:8" ht="62.25" hidden="1">
      <c r="A884" s="18" t="s">
        <v>631</v>
      </c>
      <c r="B884" s="59" t="s">
        <v>107</v>
      </c>
      <c r="C884" s="33" t="s">
        <v>633</v>
      </c>
      <c r="D884" s="75">
        <f>D885</f>
        <v>0</v>
      </c>
      <c r="H884" s="82"/>
    </row>
    <row r="885" spans="1:8" ht="78" hidden="1">
      <c r="A885" s="18" t="s">
        <v>632</v>
      </c>
      <c r="B885" s="59" t="s">
        <v>107</v>
      </c>
      <c r="C885" s="28" t="s">
        <v>634</v>
      </c>
      <c r="D885" s="75"/>
      <c r="H885" s="82"/>
    </row>
    <row r="886" spans="1:8" ht="62.25">
      <c r="A886" s="18" t="s">
        <v>721</v>
      </c>
      <c r="B886" s="59" t="s">
        <v>107</v>
      </c>
      <c r="C886" s="28" t="s">
        <v>719</v>
      </c>
      <c r="D886" s="75">
        <f>D887</f>
        <v>64206.5</v>
      </c>
      <c r="H886" s="82"/>
    </row>
    <row r="887" spans="1:8" ht="62.25">
      <c r="A887" s="18" t="s">
        <v>720</v>
      </c>
      <c r="B887" s="59" t="s">
        <v>107</v>
      </c>
      <c r="C887" s="28" t="s">
        <v>718</v>
      </c>
      <c r="D887" s="75">
        <v>64206.5</v>
      </c>
      <c r="H887" s="82"/>
    </row>
    <row r="888" spans="1:4" ht="15">
      <c r="A888" s="18" t="s">
        <v>103</v>
      </c>
      <c r="B888" s="59" t="s">
        <v>107</v>
      </c>
      <c r="C888" s="31" t="s">
        <v>434</v>
      </c>
      <c r="D888" s="75">
        <f>D889</f>
        <v>0</v>
      </c>
    </row>
    <row r="889" spans="1:4" ht="15">
      <c r="A889" s="18" t="s">
        <v>185</v>
      </c>
      <c r="B889" s="59" t="s">
        <v>107</v>
      </c>
      <c r="C889" s="31" t="s">
        <v>435</v>
      </c>
      <c r="D889" s="75">
        <v>0</v>
      </c>
    </row>
    <row r="890" spans="1:4" ht="30.75" customHeight="1">
      <c r="A890" s="91" t="s">
        <v>372</v>
      </c>
      <c r="B890" s="57" t="s">
        <v>107</v>
      </c>
      <c r="C890" s="28" t="s">
        <v>436</v>
      </c>
      <c r="D890" s="75">
        <f>D891+D893+D895+D897</f>
        <v>1106061.4000000001</v>
      </c>
    </row>
    <row r="891" spans="1:4" ht="31.5" customHeight="1">
      <c r="A891" s="100" t="s">
        <v>104</v>
      </c>
      <c r="B891" s="86" t="s">
        <v>107</v>
      </c>
      <c r="C891" s="28" t="s">
        <v>437</v>
      </c>
      <c r="D891" s="75">
        <f>D892</f>
        <v>2764</v>
      </c>
    </row>
    <row r="892" spans="1:4" ht="31.5" customHeight="1">
      <c r="A892" s="100" t="s">
        <v>100</v>
      </c>
      <c r="B892" s="86" t="s">
        <v>107</v>
      </c>
      <c r="C892" s="28" t="s">
        <v>448</v>
      </c>
      <c r="D892" s="75">
        <v>2764</v>
      </c>
    </row>
    <row r="893" spans="1:4" ht="79.5" customHeight="1">
      <c r="A893" s="92" t="s">
        <v>387</v>
      </c>
      <c r="B893" s="57" t="s">
        <v>107</v>
      </c>
      <c r="C893" s="10" t="s">
        <v>449</v>
      </c>
      <c r="D893" s="75">
        <f>D894</f>
        <v>38835.9</v>
      </c>
    </row>
    <row r="894" spans="1:4" ht="79.5" customHeight="1">
      <c r="A894" s="22" t="s">
        <v>388</v>
      </c>
      <c r="B894" s="57" t="s">
        <v>107</v>
      </c>
      <c r="C894" s="10" t="s">
        <v>450</v>
      </c>
      <c r="D894" s="75">
        <v>38835.9</v>
      </c>
    </row>
    <row r="895" spans="1:4" ht="64.5" customHeight="1">
      <c r="A895" s="29" t="s">
        <v>892</v>
      </c>
      <c r="B895" s="60">
        <v>815</v>
      </c>
      <c r="C895" s="7" t="s">
        <v>891</v>
      </c>
      <c r="D895" s="43">
        <f>D896</f>
        <v>51068.2</v>
      </c>
    </row>
    <row r="896" spans="1:4" ht="64.5" customHeight="1">
      <c r="A896" s="29" t="s">
        <v>890</v>
      </c>
      <c r="B896" s="60">
        <v>815</v>
      </c>
      <c r="C896" s="7" t="s">
        <v>889</v>
      </c>
      <c r="D896" s="43">
        <v>51068.2</v>
      </c>
    </row>
    <row r="897" spans="1:4" ht="15">
      <c r="A897" s="67" t="s">
        <v>108</v>
      </c>
      <c r="B897" s="60">
        <v>815</v>
      </c>
      <c r="C897" s="10" t="s">
        <v>451</v>
      </c>
      <c r="D897" s="75">
        <f>SUM(D898)</f>
        <v>1013393.3</v>
      </c>
    </row>
    <row r="898" spans="1:4" ht="15">
      <c r="A898" s="29" t="s">
        <v>109</v>
      </c>
      <c r="B898" s="60">
        <v>815</v>
      </c>
      <c r="C898" s="70" t="s">
        <v>452</v>
      </c>
      <c r="D898" s="75">
        <v>1013393.3</v>
      </c>
    </row>
    <row r="899" spans="1:4" ht="15">
      <c r="A899" s="29" t="s">
        <v>102</v>
      </c>
      <c r="B899" s="60">
        <v>815</v>
      </c>
      <c r="C899" s="7" t="s">
        <v>441</v>
      </c>
      <c r="D899" s="42">
        <f>D900</f>
        <v>600.3</v>
      </c>
    </row>
    <row r="900" spans="1:4" ht="15.75" customHeight="1">
      <c r="A900" s="29" t="s">
        <v>173</v>
      </c>
      <c r="B900" s="60">
        <v>815</v>
      </c>
      <c r="C900" s="7" t="s">
        <v>442</v>
      </c>
      <c r="D900" s="42">
        <f>D901</f>
        <v>600.3</v>
      </c>
    </row>
    <row r="901" spans="1:4" ht="30.75">
      <c r="A901" s="29" t="s">
        <v>174</v>
      </c>
      <c r="B901" s="60">
        <v>815</v>
      </c>
      <c r="C901" s="7" t="s">
        <v>443</v>
      </c>
      <c r="D901" s="42">
        <v>600.3</v>
      </c>
    </row>
    <row r="902" spans="1:4" ht="46.5" hidden="1">
      <c r="A902" s="87" t="s">
        <v>217</v>
      </c>
      <c r="B902" s="60">
        <v>815</v>
      </c>
      <c r="C902" s="7" t="s">
        <v>500</v>
      </c>
      <c r="D902" s="42">
        <f>D903</f>
        <v>0</v>
      </c>
    </row>
    <row r="903" spans="1:4" ht="46.5" hidden="1">
      <c r="A903" s="87" t="s">
        <v>217</v>
      </c>
      <c r="B903" s="60">
        <v>815</v>
      </c>
      <c r="C903" s="7" t="s">
        <v>501</v>
      </c>
      <c r="D903" s="42">
        <v>0</v>
      </c>
    </row>
    <row r="904" spans="1:4" ht="93">
      <c r="A904" s="39" t="s">
        <v>494</v>
      </c>
      <c r="B904" s="56" t="s">
        <v>107</v>
      </c>
      <c r="C904" s="37" t="s">
        <v>495</v>
      </c>
      <c r="D904" s="75">
        <f>SUM(D905)</f>
        <v>64728.4</v>
      </c>
    </row>
    <row r="905" spans="1:4" ht="78.75" customHeight="1">
      <c r="A905" s="39" t="s">
        <v>499</v>
      </c>
      <c r="B905" s="56" t="s">
        <v>107</v>
      </c>
      <c r="C905" s="37" t="s">
        <v>498</v>
      </c>
      <c r="D905" s="75">
        <f>D906</f>
        <v>64728.4</v>
      </c>
    </row>
    <row r="906" spans="1:4" ht="30.75">
      <c r="A906" s="39" t="s">
        <v>171</v>
      </c>
      <c r="B906" s="56" t="s">
        <v>107</v>
      </c>
      <c r="C906" s="37" t="s">
        <v>496</v>
      </c>
      <c r="D906" s="75">
        <f>D907+D910</f>
        <v>64728.4</v>
      </c>
    </row>
    <row r="907" spans="1:4" ht="32.25" customHeight="1">
      <c r="A907" s="39" t="s">
        <v>172</v>
      </c>
      <c r="B907" s="56" t="s">
        <v>107</v>
      </c>
      <c r="C907" s="37" t="s">
        <v>512</v>
      </c>
      <c r="D907" s="75">
        <f>SUM(D908:D909)</f>
        <v>64629.5</v>
      </c>
    </row>
    <row r="908" spans="1:4" ht="47.25" customHeight="1">
      <c r="A908" s="39" t="s">
        <v>972</v>
      </c>
      <c r="B908" s="56" t="s">
        <v>107</v>
      </c>
      <c r="C908" s="37" t="s">
        <v>970</v>
      </c>
      <c r="D908" s="75">
        <v>5773.6</v>
      </c>
    </row>
    <row r="909" spans="1:4" ht="46.5">
      <c r="A909" s="39" t="s">
        <v>973</v>
      </c>
      <c r="B909" s="56" t="s">
        <v>107</v>
      </c>
      <c r="C909" s="37" t="s">
        <v>971</v>
      </c>
      <c r="D909" s="75">
        <v>58855.9</v>
      </c>
    </row>
    <row r="910" spans="1:4" ht="32.25" customHeight="1">
      <c r="A910" s="101" t="s">
        <v>375</v>
      </c>
      <c r="B910" s="4" t="s">
        <v>107</v>
      </c>
      <c r="C910" s="37" t="s">
        <v>497</v>
      </c>
      <c r="D910" s="75">
        <f>SUM(D911:D912)</f>
        <v>98.9</v>
      </c>
    </row>
    <row r="911" spans="1:4" ht="46.5" hidden="1">
      <c r="A911" s="101" t="s">
        <v>977</v>
      </c>
      <c r="B911" s="4" t="s">
        <v>107</v>
      </c>
      <c r="C911" s="37" t="s">
        <v>976</v>
      </c>
      <c r="D911" s="75"/>
    </row>
    <row r="912" spans="1:4" ht="46.5">
      <c r="A912" s="101" t="s">
        <v>975</v>
      </c>
      <c r="B912" s="4" t="s">
        <v>107</v>
      </c>
      <c r="C912" s="37" t="s">
        <v>974</v>
      </c>
      <c r="D912" s="75">
        <v>98.9</v>
      </c>
    </row>
    <row r="913" spans="1:5" ht="46.5">
      <c r="A913" s="22" t="s">
        <v>175</v>
      </c>
      <c r="B913" s="57" t="s">
        <v>107</v>
      </c>
      <c r="C913" s="23" t="s">
        <v>444</v>
      </c>
      <c r="D913" s="75">
        <f>SUM(D914:D916)</f>
        <v>-22819.4</v>
      </c>
      <c r="E913" s="1"/>
    </row>
    <row r="914" spans="1:5" ht="46.5" hidden="1">
      <c r="A914" s="22" t="s">
        <v>926</v>
      </c>
      <c r="B914" s="57" t="s">
        <v>107</v>
      </c>
      <c r="C914" s="17" t="s">
        <v>925</v>
      </c>
      <c r="D914" s="75"/>
      <c r="E914" s="1"/>
    </row>
    <row r="915" spans="1:5" ht="78">
      <c r="A915" s="22" t="s">
        <v>979</v>
      </c>
      <c r="B915" s="57" t="s">
        <v>107</v>
      </c>
      <c r="C915" s="17" t="s">
        <v>978</v>
      </c>
      <c r="D915" s="75">
        <v>-280.5</v>
      </c>
      <c r="E915" s="1"/>
    </row>
    <row r="916" spans="1:4" ht="46.5">
      <c r="A916" s="26" t="s">
        <v>389</v>
      </c>
      <c r="B916" s="60">
        <v>815</v>
      </c>
      <c r="C916" s="10" t="s">
        <v>445</v>
      </c>
      <c r="D916" s="75">
        <v>-22538.9</v>
      </c>
    </row>
    <row r="917" spans="1:4" ht="12" customHeight="1">
      <c r="A917" s="67"/>
      <c r="B917" s="60"/>
      <c r="C917" s="10"/>
      <c r="D917" s="79"/>
    </row>
    <row r="918" spans="1:4" ht="41.25" customHeight="1">
      <c r="A918" s="66" t="s">
        <v>951</v>
      </c>
      <c r="B918" s="62">
        <v>816</v>
      </c>
      <c r="C918" s="16"/>
      <c r="D918" s="77">
        <f>D919+D922+D926+D929+D932</f>
        <v>512.6</v>
      </c>
    </row>
    <row r="919" spans="1:4" ht="15" hidden="1">
      <c r="A919" s="18" t="s">
        <v>183</v>
      </c>
      <c r="B919" s="60">
        <v>816</v>
      </c>
      <c r="C919" s="28" t="s">
        <v>144</v>
      </c>
      <c r="D919" s="75">
        <f>SUM(D921)</f>
        <v>0</v>
      </c>
    </row>
    <row r="920" spans="1:4" ht="15" hidden="1">
      <c r="A920" s="18" t="s">
        <v>143</v>
      </c>
      <c r="B920" s="60">
        <v>816</v>
      </c>
      <c r="C920" s="11" t="s">
        <v>147</v>
      </c>
      <c r="D920" s="75">
        <f>SUM(D921)</f>
        <v>0</v>
      </c>
    </row>
    <row r="921" spans="1:4" ht="30.75" hidden="1">
      <c r="A921" s="18" t="s">
        <v>182</v>
      </c>
      <c r="B921" s="60">
        <v>816</v>
      </c>
      <c r="C921" s="11" t="s">
        <v>148</v>
      </c>
      <c r="D921" s="75"/>
    </row>
    <row r="922" spans="1:4" ht="15" customHeight="1" hidden="1">
      <c r="A922" s="34" t="s">
        <v>515</v>
      </c>
      <c r="B922" s="60">
        <v>816</v>
      </c>
      <c r="C922" s="33" t="s">
        <v>516</v>
      </c>
      <c r="D922" s="72">
        <f>SUM(D923)</f>
        <v>0</v>
      </c>
    </row>
    <row r="923" spans="1:4" ht="78" hidden="1">
      <c r="A923" s="29" t="s">
        <v>517</v>
      </c>
      <c r="B923" s="60">
        <v>816</v>
      </c>
      <c r="C923" s="7" t="s">
        <v>518</v>
      </c>
      <c r="D923" s="72">
        <f>SUM(D924)</f>
        <v>0</v>
      </c>
    </row>
    <row r="924" spans="1:4" ht="63" customHeight="1" hidden="1">
      <c r="A924" s="29" t="s">
        <v>519</v>
      </c>
      <c r="B924" s="60">
        <v>816</v>
      </c>
      <c r="C924" s="7" t="s">
        <v>520</v>
      </c>
      <c r="D924" s="72">
        <f>D925</f>
        <v>0</v>
      </c>
    </row>
    <row r="925" spans="1:4" ht="143.25" customHeight="1" hidden="1">
      <c r="A925" s="29" t="s">
        <v>522</v>
      </c>
      <c r="B925" s="60">
        <v>816</v>
      </c>
      <c r="C925" s="33" t="s">
        <v>521</v>
      </c>
      <c r="D925" s="72"/>
    </row>
    <row r="926" spans="1:4" ht="30.75" hidden="1">
      <c r="A926" s="26" t="s">
        <v>184</v>
      </c>
      <c r="B926" s="59" t="s">
        <v>110</v>
      </c>
      <c r="C926" s="10" t="s">
        <v>433</v>
      </c>
      <c r="D926" s="75">
        <f>SUM(D927)</f>
        <v>0</v>
      </c>
    </row>
    <row r="927" spans="1:4" ht="15" hidden="1">
      <c r="A927" s="18" t="s">
        <v>103</v>
      </c>
      <c r="B927" s="59" t="s">
        <v>110</v>
      </c>
      <c r="C927" s="5" t="s">
        <v>434</v>
      </c>
      <c r="D927" s="75">
        <f>SUM(D928)</f>
        <v>0</v>
      </c>
    </row>
    <row r="928" spans="1:4" ht="15" hidden="1">
      <c r="A928" s="18" t="s">
        <v>185</v>
      </c>
      <c r="B928" s="59" t="s">
        <v>110</v>
      </c>
      <c r="C928" s="5" t="s">
        <v>435</v>
      </c>
      <c r="D928" s="75">
        <v>0</v>
      </c>
    </row>
    <row r="929" spans="1:4" ht="30.75" customHeight="1">
      <c r="A929" s="22" t="s">
        <v>372</v>
      </c>
      <c r="B929" s="57" t="s">
        <v>110</v>
      </c>
      <c r="C929" s="28" t="s">
        <v>453</v>
      </c>
      <c r="D929" s="75">
        <f>D930</f>
        <v>512.6</v>
      </c>
    </row>
    <row r="930" spans="1:4" ht="30.75" customHeight="1">
      <c r="A930" s="29" t="s">
        <v>104</v>
      </c>
      <c r="B930" s="59" t="s">
        <v>110</v>
      </c>
      <c r="C930" s="7" t="s">
        <v>437</v>
      </c>
      <c r="D930" s="75">
        <f>SUM(D931)</f>
        <v>512.6</v>
      </c>
    </row>
    <row r="931" spans="1:4" ht="30.75" customHeight="1">
      <c r="A931" s="29" t="s">
        <v>100</v>
      </c>
      <c r="B931" s="59" t="s">
        <v>110</v>
      </c>
      <c r="C931" s="7" t="s">
        <v>438</v>
      </c>
      <c r="D931" s="75">
        <v>512.6</v>
      </c>
    </row>
    <row r="932" spans="1:5" ht="46.5" hidden="1">
      <c r="A932" s="22" t="s">
        <v>175</v>
      </c>
      <c r="B932" s="57" t="s">
        <v>110</v>
      </c>
      <c r="C932" s="23" t="s">
        <v>444</v>
      </c>
      <c r="D932" s="75">
        <f>SUM(D933:D934)</f>
        <v>0</v>
      </c>
      <c r="E932" s="1"/>
    </row>
    <row r="933" spans="1:4" ht="47.25" customHeight="1" hidden="1">
      <c r="A933" s="26" t="s">
        <v>389</v>
      </c>
      <c r="B933" s="60">
        <v>816</v>
      </c>
      <c r="C933" s="10" t="s">
        <v>445</v>
      </c>
      <c r="D933" s="75">
        <v>0</v>
      </c>
    </row>
    <row r="934" spans="1:4" ht="12" customHeight="1">
      <c r="A934" s="67"/>
      <c r="B934" s="60"/>
      <c r="C934" s="10"/>
      <c r="D934" s="79"/>
    </row>
    <row r="935" spans="1:4" ht="26.25">
      <c r="A935" s="65" t="s">
        <v>980</v>
      </c>
      <c r="B935" s="62">
        <v>817</v>
      </c>
      <c r="C935" s="16"/>
      <c r="D935" s="77">
        <f>D936+D939+D942+D947+D950+D959</f>
        <v>2118.4</v>
      </c>
    </row>
    <row r="936" spans="1:4" ht="15" customHeight="1">
      <c r="A936" s="18" t="s">
        <v>183</v>
      </c>
      <c r="B936" s="60">
        <v>817</v>
      </c>
      <c r="C936" s="28" t="s">
        <v>144</v>
      </c>
      <c r="D936" s="75">
        <f>SUM(D937)</f>
        <v>0</v>
      </c>
    </row>
    <row r="937" spans="1:4" ht="16.5" customHeight="1">
      <c r="A937" s="18" t="s">
        <v>143</v>
      </c>
      <c r="B937" s="60">
        <v>817</v>
      </c>
      <c r="C937" s="11" t="s">
        <v>147</v>
      </c>
      <c r="D937" s="75">
        <f>SUM(D938)</f>
        <v>0</v>
      </c>
    </row>
    <row r="938" spans="1:4" ht="30.75">
      <c r="A938" s="18" t="s">
        <v>182</v>
      </c>
      <c r="B938" s="60">
        <v>817</v>
      </c>
      <c r="C938" s="11" t="s">
        <v>148</v>
      </c>
      <c r="D938" s="75">
        <v>0</v>
      </c>
    </row>
    <row r="939" spans="1:4" ht="15.75" customHeight="1" hidden="1">
      <c r="A939" s="40" t="s">
        <v>7</v>
      </c>
      <c r="B939" s="56" t="s">
        <v>112</v>
      </c>
      <c r="C939" s="23" t="s">
        <v>36</v>
      </c>
      <c r="D939" s="75">
        <f>SUM(D940)</f>
        <v>0</v>
      </c>
    </row>
    <row r="940" spans="1:4" ht="16.5" customHeight="1" hidden="1">
      <c r="A940" s="18" t="s">
        <v>85</v>
      </c>
      <c r="B940" s="56" t="s">
        <v>112</v>
      </c>
      <c r="C940" s="31" t="s">
        <v>10</v>
      </c>
      <c r="D940" s="75">
        <f>SUM(D941)</f>
        <v>0</v>
      </c>
    </row>
    <row r="941" spans="1:4" ht="64.5" customHeight="1" hidden="1">
      <c r="A941" s="18" t="s">
        <v>349</v>
      </c>
      <c r="B941" s="56" t="s">
        <v>112</v>
      </c>
      <c r="C941" s="31" t="s">
        <v>10</v>
      </c>
      <c r="D941" s="75"/>
    </row>
    <row r="942" spans="1:4" ht="31.5" customHeight="1">
      <c r="A942" s="26" t="s">
        <v>184</v>
      </c>
      <c r="B942" s="59" t="s">
        <v>112</v>
      </c>
      <c r="C942" s="10" t="s">
        <v>433</v>
      </c>
      <c r="D942" s="75">
        <f>D943+D945</f>
        <v>312.9</v>
      </c>
    </row>
    <row r="943" spans="1:4" ht="15">
      <c r="A943" s="26" t="s">
        <v>903</v>
      </c>
      <c r="B943" s="60">
        <v>817</v>
      </c>
      <c r="C943" s="10" t="s">
        <v>904</v>
      </c>
      <c r="D943" s="75">
        <f>D944</f>
        <v>248.3</v>
      </c>
    </row>
    <row r="944" spans="1:4" ht="31.5" customHeight="1">
      <c r="A944" s="26" t="s">
        <v>902</v>
      </c>
      <c r="B944" s="56" t="s">
        <v>112</v>
      </c>
      <c r="C944" s="10" t="s">
        <v>901</v>
      </c>
      <c r="D944" s="75">
        <v>248.3</v>
      </c>
    </row>
    <row r="945" spans="1:4" ht="15">
      <c r="A945" s="18" t="s">
        <v>103</v>
      </c>
      <c r="B945" s="59" t="s">
        <v>112</v>
      </c>
      <c r="C945" s="5" t="s">
        <v>434</v>
      </c>
      <c r="D945" s="75">
        <f>SUM(D946)</f>
        <v>64.6</v>
      </c>
    </row>
    <row r="946" spans="1:4" ht="15">
      <c r="A946" s="18" t="s">
        <v>185</v>
      </c>
      <c r="B946" s="59" t="s">
        <v>112</v>
      </c>
      <c r="C946" s="5" t="s">
        <v>435</v>
      </c>
      <c r="D946" s="75">
        <v>64.6</v>
      </c>
    </row>
    <row r="947" spans="1:4" ht="15" hidden="1">
      <c r="A947" s="26" t="s">
        <v>102</v>
      </c>
      <c r="B947" s="59" t="s">
        <v>112</v>
      </c>
      <c r="C947" s="10" t="s">
        <v>441</v>
      </c>
      <c r="D947" s="75">
        <f>D948</f>
        <v>0</v>
      </c>
    </row>
    <row r="948" spans="1:4" ht="16.5" customHeight="1" hidden="1">
      <c r="A948" s="22" t="s">
        <v>173</v>
      </c>
      <c r="B948" s="59" t="s">
        <v>112</v>
      </c>
      <c r="C948" s="30" t="s">
        <v>442</v>
      </c>
      <c r="D948" s="75">
        <f>D949</f>
        <v>0</v>
      </c>
    </row>
    <row r="949" spans="1:4" ht="30.75" hidden="1">
      <c r="A949" s="22" t="s">
        <v>174</v>
      </c>
      <c r="B949" s="59" t="s">
        <v>112</v>
      </c>
      <c r="C949" s="23" t="s">
        <v>443</v>
      </c>
      <c r="D949" s="75"/>
    </row>
    <row r="950" spans="1:4" ht="95.25" customHeight="1">
      <c r="A950" s="39" t="s">
        <v>494</v>
      </c>
      <c r="B950" s="56" t="s">
        <v>112</v>
      </c>
      <c r="C950" s="37" t="s">
        <v>495</v>
      </c>
      <c r="D950" s="75">
        <f>D951</f>
        <v>1843</v>
      </c>
    </row>
    <row r="951" spans="1:4" ht="79.5" customHeight="1">
      <c r="A951" s="39" t="s">
        <v>499</v>
      </c>
      <c r="B951" s="56" t="s">
        <v>112</v>
      </c>
      <c r="C951" s="37" t="s">
        <v>498</v>
      </c>
      <c r="D951" s="75">
        <f>D952</f>
        <v>1843</v>
      </c>
    </row>
    <row r="952" spans="1:4" ht="30.75">
      <c r="A952" s="39" t="s">
        <v>171</v>
      </c>
      <c r="B952" s="56" t="s">
        <v>112</v>
      </c>
      <c r="C952" s="37" t="s">
        <v>496</v>
      </c>
      <c r="D952" s="75">
        <f>D953+D956</f>
        <v>1843</v>
      </c>
    </row>
    <row r="953" spans="1:4" ht="30.75" customHeight="1">
      <c r="A953" s="39" t="s">
        <v>172</v>
      </c>
      <c r="B953" s="56" t="s">
        <v>112</v>
      </c>
      <c r="C953" s="37" t="s">
        <v>512</v>
      </c>
      <c r="D953" s="75">
        <f>SUM(D954:D955)</f>
        <v>1812.7</v>
      </c>
    </row>
    <row r="954" spans="1:4" ht="46.5">
      <c r="A954" s="39" t="s">
        <v>972</v>
      </c>
      <c r="B954" s="56" t="s">
        <v>112</v>
      </c>
      <c r="C954" s="37" t="s">
        <v>970</v>
      </c>
      <c r="D954" s="75">
        <v>1775.2</v>
      </c>
    </row>
    <row r="955" spans="1:4" ht="46.5">
      <c r="A955" s="39" t="s">
        <v>973</v>
      </c>
      <c r="B955" s="56" t="s">
        <v>112</v>
      </c>
      <c r="C955" s="37" t="s">
        <v>971</v>
      </c>
      <c r="D955" s="75">
        <v>37.5</v>
      </c>
    </row>
    <row r="956" spans="1:4" ht="31.5" customHeight="1">
      <c r="A956" s="101" t="s">
        <v>375</v>
      </c>
      <c r="B956" s="4" t="s">
        <v>112</v>
      </c>
      <c r="C956" s="37" t="s">
        <v>497</v>
      </c>
      <c r="D956" s="75">
        <f>SUM(D957:D958)</f>
        <v>30.3</v>
      </c>
    </row>
    <row r="957" spans="1:4" ht="46.5">
      <c r="A957" s="101" t="s">
        <v>977</v>
      </c>
      <c r="B957" s="4" t="s">
        <v>112</v>
      </c>
      <c r="C957" s="37" t="s">
        <v>976</v>
      </c>
      <c r="D957" s="75">
        <v>30.3</v>
      </c>
    </row>
    <row r="958" spans="1:4" ht="46.5" hidden="1">
      <c r="A958" s="101" t="s">
        <v>975</v>
      </c>
      <c r="B958" s="4" t="s">
        <v>112</v>
      </c>
      <c r="C958" s="37" t="s">
        <v>974</v>
      </c>
      <c r="D958" s="75"/>
    </row>
    <row r="959" spans="1:5" ht="46.5">
      <c r="A959" s="22" t="s">
        <v>175</v>
      </c>
      <c r="B959" s="57" t="s">
        <v>112</v>
      </c>
      <c r="C959" s="23" t="s">
        <v>444</v>
      </c>
      <c r="D959" s="75">
        <f>SUM(D960)</f>
        <v>-37.5</v>
      </c>
      <c r="E959" s="1"/>
    </row>
    <row r="960" spans="1:4" ht="47.25" customHeight="1">
      <c r="A960" s="26" t="s">
        <v>389</v>
      </c>
      <c r="B960" s="60">
        <v>817</v>
      </c>
      <c r="C960" s="10" t="s">
        <v>445</v>
      </c>
      <c r="D960" s="75">
        <v>-37.5</v>
      </c>
    </row>
    <row r="961" spans="1:4" ht="12" customHeight="1">
      <c r="A961" s="67"/>
      <c r="B961" s="60"/>
      <c r="C961" s="10"/>
      <c r="D961" s="79"/>
    </row>
    <row r="962" spans="1:4" ht="39">
      <c r="A962" s="65" t="s">
        <v>952</v>
      </c>
      <c r="B962" s="62">
        <v>818</v>
      </c>
      <c r="C962" s="16"/>
      <c r="D962" s="77">
        <f>D963+D966+D968+D973+D976</f>
        <v>38.3</v>
      </c>
    </row>
    <row r="963" spans="1:4" ht="15.75" customHeight="1" hidden="1">
      <c r="A963" s="18" t="s">
        <v>183</v>
      </c>
      <c r="B963" s="57" t="s">
        <v>113</v>
      </c>
      <c r="C963" s="28" t="s">
        <v>144</v>
      </c>
      <c r="D963" s="75">
        <f>SUM(D964)</f>
        <v>0</v>
      </c>
    </row>
    <row r="964" spans="1:4" ht="15.75" customHeight="1" hidden="1">
      <c r="A964" s="18" t="s">
        <v>143</v>
      </c>
      <c r="B964" s="57" t="s">
        <v>113</v>
      </c>
      <c r="C964" s="11" t="s">
        <v>147</v>
      </c>
      <c r="D964" s="75">
        <f>SUM(D965)</f>
        <v>0</v>
      </c>
    </row>
    <row r="965" spans="1:4" ht="30.75" hidden="1">
      <c r="A965" s="18" t="s">
        <v>182</v>
      </c>
      <c r="B965" s="56" t="s">
        <v>113</v>
      </c>
      <c r="C965" s="11" t="s">
        <v>148</v>
      </c>
      <c r="D965" s="75"/>
    </row>
    <row r="966" spans="1:4" ht="15">
      <c r="A966" s="18" t="s">
        <v>122</v>
      </c>
      <c r="B966" s="57" t="s">
        <v>113</v>
      </c>
      <c r="C966" s="31" t="s">
        <v>124</v>
      </c>
      <c r="D966" s="72">
        <f>SUM(D967)</f>
        <v>11.4</v>
      </c>
    </row>
    <row r="967" spans="1:4" ht="30.75">
      <c r="A967" s="18" t="s">
        <v>123</v>
      </c>
      <c r="B967" s="57" t="s">
        <v>113</v>
      </c>
      <c r="C967" s="31" t="s">
        <v>125</v>
      </c>
      <c r="D967" s="72">
        <v>11.4</v>
      </c>
    </row>
    <row r="968" spans="1:4" ht="30.75">
      <c r="A968" s="26" t="s">
        <v>184</v>
      </c>
      <c r="B968" s="60">
        <v>818</v>
      </c>
      <c r="C968" s="10" t="s">
        <v>433</v>
      </c>
      <c r="D968" s="75">
        <f>D971+D969</f>
        <v>0</v>
      </c>
    </row>
    <row r="969" spans="1:4" ht="63" customHeight="1">
      <c r="A969" s="26" t="s">
        <v>734</v>
      </c>
      <c r="B969" s="60">
        <v>818</v>
      </c>
      <c r="C969" s="10" t="s">
        <v>732</v>
      </c>
      <c r="D969" s="75">
        <f>D970</f>
        <v>0</v>
      </c>
    </row>
    <row r="970" spans="1:4" ht="78">
      <c r="A970" s="26" t="s">
        <v>735</v>
      </c>
      <c r="B970" s="60">
        <v>818</v>
      </c>
      <c r="C970" s="10" t="s">
        <v>733</v>
      </c>
      <c r="D970" s="75">
        <v>0</v>
      </c>
    </row>
    <row r="971" spans="1:4" ht="15" hidden="1">
      <c r="A971" s="18" t="s">
        <v>103</v>
      </c>
      <c r="B971" s="60">
        <v>818</v>
      </c>
      <c r="C971" s="99" t="s">
        <v>434</v>
      </c>
      <c r="D971" s="75">
        <f>D972</f>
        <v>0</v>
      </c>
    </row>
    <row r="972" spans="1:4" ht="15" hidden="1">
      <c r="A972" s="18" t="s">
        <v>185</v>
      </c>
      <c r="B972" s="60">
        <v>818</v>
      </c>
      <c r="C972" s="99" t="s">
        <v>435</v>
      </c>
      <c r="D972" s="75"/>
    </row>
    <row r="973" spans="1:4" ht="15" hidden="1">
      <c r="A973" s="26" t="s">
        <v>102</v>
      </c>
      <c r="B973" s="59" t="s">
        <v>113</v>
      </c>
      <c r="C973" s="7" t="s">
        <v>441</v>
      </c>
      <c r="D973" s="75">
        <f>SUM(D974)</f>
        <v>0</v>
      </c>
    </row>
    <row r="974" spans="1:4" ht="17.25" customHeight="1" hidden="1">
      <c r="A974" s="22" t="s">
        <v>173</v>
      </c>
      <c r="B974" s="59" t="s">
        <v>113</v>
      </c>
      <c r="C974" s="7" t="s">
        <v>442</v>
      </c>
      <c r="D974" s="75">
        <f>SUM(D975)</f>
        <v>0</v>
      </c>
    </row>
    <row r="975" spans="1:4" ht="30.75" hidden="1">
      <c r="A975" s="22" t="s">
        <v>174</v>
      </c>
      <c r="B975" s="59" t="s">
        <v>113</v>
      </c>
      <c r="C975" s="23" t="s">
        <v>443</v>
      </c>
      <c r="D975" s="75"/>
    </row>
    <row r="976" spans="1:4" ht="93">
      <c r="A976" s="39" t="s">
        <v>494</v>
      </c>
      <c r="B976" s="56" t="s">
        <v>113</v>
      </c>
      <c r="C976" s="37" t="s">
        <v>495</v>
      </c>
      <c r="D976" s="75">
        <f>SUM(D978)</f>
        <v>26.9</v>
      </c>
    </row>
    <row r="977" spans="1:4" ht="79.5" customHeight="1">
      <c r="A977" s="39" t="s">
        <v>499</v>
      </c>
      <c r="B977" s="56" t="s">
        <v>113</v>
      </c>
      <c r="C977" s="37" t="s">
        <v>498</v>
      </c>
      <c r="D977" s="75">
        <f>D978</f>
        <v>26.9</v>
      </c>
    </row>
    <row r="978" spans="1:4" ht="30.75">
      <c r="A978" s="39" t="s">
        <v>171</v>
      </c>
      <c r="B978" s="56" t="s">
        <v>113</v>
      </c>
      <c r="C978" s="37" t="s">
        <v>496</v>
      </c>
      <c r="D978" s="75">
        <f>D979+D981</f>
        <v>26.9</v>
      </c>
    </row>
    <row r="979" spans="1:4" ht="33" customHeight="1">
      <c r="A979" s="39" t="s">
        <v>172</v>
      </c>
      <c r="B979" s="56" t="s">
        <v>113</v>
      </c>
      <c r="C979" s="37" t="s">
        <v>512</v>
      </c>
      <c r="D979" s="75">
        <f>SUM(D980:D981)</f>
        <v>26.9</v>
      </c>
    </row>
    <row r="980" spans="1:4" ht="46.5">
      <c r="A980" s="39" t="s">
        <v>972</v>
      </c>
      <c r="B980" s="56" t="s">
        <v>113</v>
      </c>
      <c r="C980" s="37" t="s">
        <v>970</v>
      </c>
      <c r="D980" s="75">
        <v>26.9</v>
      </c>
    </row>
    <row r="981" spans="1:4" ht="46.5" hidden="1">
      <c r="A981" s="39" t="s">
        <v>973</v>
      </c>
      <c r="B981" s="56" t="s">
        <v>113</v>
      </c>
      <c r="C981" s="37" t="s">
        <v>971</v>
      </c>
      <c r="D981" s="75"/>
    </row>
    <row r="982" spans="1:4" ht="12.75" customHeight="1" hidden="1">
      <c r="A982" s="39"/>
      <c r="B982" s="56"/>
      <c r="C982" s="85"/>
      <c r="D982" s="75"/>
    </row>
    <row r="983" spans="1:4" s="134" customFormat="1" ht="26.25" hidden="1">
      <c r="A983" s="94" t="s">
        <v>953</v>
      </c>
      <c r="B983" s="55" t="s">
        <v>635</v>
      </c>
      <c r="C983" s="93"/>
      <c r="D983" s="77">
        <f>D984</f>
        <v>0</v>
      </c>
    </row>
    <row r="984" spans="1:4" ht="31.5" customHeight="1" hidden="1">
      <c r="A984" s="29" t="s">
        <v>534</v>
      </c>
      <c r="B984" s="56" t="s">
        <v>635</v>
      </c>
      <c r="C984" s="24" t="s">
        <v>535</v>
      </c>
      <c r="D984" s="72">
        <f>D985</f>
        <v>0</v>
      </c>
    </row>
    <row r="985" spans="1:4" ht="78" hidden="1">
      <c r="A985" s="22" t="s">
        <v>699</v>
      </c>
      <c r="B985" s="56" t="s">
        <v>635</v>
      </c>
      <c r="C985" s="7" t="s">
        <v>550</v>
      </c>
      <c r="D985" s="72">
        <f>D986</f>
        <v>0</v>
      </c>
    </row>
    <row r="986" spans="1:4" ht="124.5" hidden="1">
      <c r="A986" s="29" t="s">
        <v>712</v>
      </c>
      <c r="B986" s="56" t="s">
        <v>635</v>
      </c>
      <c r="C986" s="7" t="s">
        <v>636</v>
      </c>
      <c r="D986" s="72">
        <f>D987</f>
        <v>0</v>
      </c>
    </row>
    <row r="987" spans="1:4" ht="159.75" customHeight="1" hidden="1">
      <c r="A987" s="18" t="s">
        <v>713</v>
      </c>
      <c r="B987" s="56" t="s">
        <v>635</v>
      </c>
      <c r="C987" s="7" t="s">
        <v>636</v>
      </c>
      <c r="D987" s="72"/>
    </row>
    <row r="988" spans="1:4" ht="12.75" customHeight="1">
      <c r="A988" s="39"/>
      <c r="B988" s="56"/>
      <c r="C988" s="85"/>
      <c r="D988" s="75"/>
    </row>
    <row r="989" spans="1:5" ht="26.25" customHeight="1">
      <c r="A989" s="63" t="s">
        <v>954</v>
      </c>
      <c r="B989" s="58" t="s">
        <v>386</v>
      </c>
      <c r="C989" s="6"/>
      <c r="D989" s="73">
        <f>D990+D993+D996+D1005+D1007+D1010+D1021+D1024+D1027+D1033+D1002</f>
        <v>225477.49999999997</v>
      </c>
      <c r="E989" s="1"/>
    </row>
    <row r="990" spans="1:5" ht="93" customHeight="1">
      <c r="A990" s="18" t="s">
        <v>194</v>
      </c>
      <c r="B990" s="57" t="s">
        <v>386</v>
      </c>
      <c r="C990" s="7" t="s">
        <v>53</v>
      </c>
      <c r="D990" s="72">
        <f>D991</f>
        <v>39185.2</v>
      </c>
      <c r="E990" s="1"/>
    </row>
    <row r="991" spans="1:5" ht="94.5" customHeight="1">
      <c r="A991" s="26" t="s">
        <v>162</v>
      </c>
      <c r="B991" s="57" t="s">
        <v>386</v>
      </c>
      <c r="C991" s="7" t="s">
        <v>4</v>
      </c>
      <c r="D991" s="72">
        <f>D992</f>
        <v>39185.2</v>
      </c>
      <c r="E991" s="1"/>
    </row>
    <row r="992" spans="1:5" ht="79.5" customHeight="1">
      <c r="A992" s="26" t="s">
        <v>181</v>
      </c>
      <c r="B992" s="57" t="s">
        <v>386</v>
      </c>
      <c r="C992" s="7" t="s">
        <v>54</v>
      </c>
      <c r="D992" s="72">
        <v>39185.2</v>
      </c>
      <c r="E992" s="1"/>
    </row>
    <row r="993" spans="1:5" ht="15.75" customHeight="1">
      <c r="A993" s="26" t="s">
        <v>364</v>
      </c>
      <c r="B993" s="57" t="s">
        <v>386</v>
      </c>
      <c r="C993" s="28" t="s">
        <v>365</v>
      </c>
      <c r="D993" s="72">
        <f>SUM(D994)</f>
        <v>2978.6</v>
      </c>
      <c r="E993" s="1"/>
    </row>
    <row r="994" spans="1:5" ht="15.75" customHeight="1">
      <c r="A994" s="26" t="s">
        <v>362</v>
      </c>
      <c r="B994" s="57" t="s">
        <v>386</v>
      </c>
      <c r="C994" s="28" t="s">
        <v>363</v>
      </c>
      <c r="D994" s="72">
        <f>SUM(D995)</f>
        <v>2978.6</v>
      </c>
      <c r="E994" s="1"/>
    </row>
    <row r="995" spans="1:5" ht="32.25" customHeight="1">
      <c r="A995" s="26" t="s">
        <v>366</v>
      </c>
      <c r="B995" s="57" t="s">
        <v>386</v>
      </c>
      <c r="C995" s="28" t="s">
        <v>367</v>
      </c>
      <c r="D995" s="72">
        <v>2978.6</v>
      </c>
      <c r="E995" s="1"/>
    </row>
    <row r="996" spans="1:5" ht="15.75" customHeight="1">
      <c r="A996" s="18" t="s">
        <v>183</v>
      </c>
      <c r="B996" s="57" t="s">
        <v>386</v>
      </c>
      <c r="C996" s="28" t="s">
        <v>144</v>
      </c>
      <c r="D996" s="72">
        <f>D997+D1000</f>
        <v>797.6</v>
      </c>
      <c r="E996" s="1"/>
    </row>
    <row r="997" spans="1:5" ht="30.75" hidden="1">
      <c r="A997" s="34" t="s">
        <v>400</v>
      </c>
      <c r="B997" s="57" t="s">
        <v>386</v>
      </c>
      <c r="C997" s="33" t="s">
        <v>145</v>
      </c>
      <c r="D997" s="72">
        <f>D998</f>
        <v>0</v>
      </c>
      <c r="E997" s="1"/>
    </row>
    <row r="998" spans="1:5" ht="46.5" hidden="1">
      <c r="A998" s="34" t="s">
        <v>142</v>
      </c>
      <c r="B998" s="57" t="s">
        <v>386</v>
      </c>
      <c r="C998" s="33" t="s">
        <v>146</v>
      </c>
      <c r="D998" s="72">
        <f>D999</f>
        <v>0</v>
      </c>
      <c r="E998" s="1"/>
    </row>
    <row r="999" spans="1:5" ht="79.5" customHeight="1" hidden="1">
      <c r="A999" s="18" t="s">
        <v>348</v>
      </c>
      <c r="B999" s="57" t="s">
        <v>386</v>
      </c>
      <c r="C999" s="33" t="s">
        <v>146</v>
      </c>
      <c r="D999" s="72">
        <v>0</v>
      </c>
      <c r="E999" s="1"/>
    </row>
    <row r="1000" spans="1:5" ht="16.5" customHeight="1">
      <c r="A1000" s="18" t="s">
        <v>143</v>
      </c>
      <c r="B1000" s="57" t="s">
        <v>386</v>
      </c>
      <c r="C1000" s="11" t="s">
        <v>147</v>
      </c>
      <c r="D1000" s="72">
        <f>SUM(D1001)</f>
        <v>797.6</v>
      </c>
      <c r="E1000" s="1"/>
    </row>
    <row r="1001" spans="1:5" ht="31.5" customHeight="1">
      <c r="A1001" s="18" t="s">
        <v>182</v>
      </c>
      <c r="B1001" s="57" t="s">
        <v>386</v>
      </c>
      <c r="C1001" s="11" t="s">
        <v>148</v>
      </c>
      <c r="D1001" s="72">
        <v>797.6</v>
      </c>
      <c r="E1001" s="1"/>
    </row>
    <row r="1002" spans="1:5" ht="124.5">
      <c r="A1002" s="34" t="s">
        <v>526</v>
      </c>
      <c r="B1002" s="57" t="s">
        <v>386</v>
      </c>
      <c r="C1002" s="33" t="s">
        <v>782</v>
      </c>
      <c r="D1002" s="72">
        <f>D1003</f>
        <v>24</v>
      </c>
      <c r="E1002" s="1"/>
    </row>
    <row r="1003" spans="1:5" ht="62.25" customHeight="1">
      <c r="A1003" s="34" t="s">
        <v>606</v>
      </c>
      <c r="B1003" s="57" t="s">
        <v>386</v>
      </c>
      <c r="C1003" s="33" t="s">
        <v>604</v>
      </c>
      <c r="D1003" s="72">
        <f>D1004</f>
        <v>24</v>
      </c>
      <c r="E1003" s="1"/>
    </row>
    <row r="1004" spans="1:5" ht="80.25" customHeight="1">
      <c r="A1004" s="34" t="s">
        <v>607</v>
      </c>
      <c r="B1004" s="57" t="s">
        <v>386</v>
      </c>
      <c r="C1004" s="33" t="s">
        <v>605</v>
      </c>
      <c r="D1004" s="72">
        <v>24</v>
      </c>
      <c r="E1004" s="1"/>
    </row>
    <row r="1005" spans="1:5" ht="15.75" customHeight="1" hidden="1">
      <c r="A1005" s="40" t="s">
        <v>122</v>
      </c>
      <c r="B1005" s="57" t="s">
        <v>386</v>
      </c>
      <c r="C1005" s="17" t="s">
        <v>124</v>
      </c>
      <c r="D1005" s="72">
        <f>SUM(D1006)</f>
        <v>0</v>
      </c>
      <c r="E1005" s="1"/>
    </row>
    <row r="1006" spans="1:5" ht="32.25" customHeight="1" hidden="1">
      <c r="A1006" s="26" t="s">
        <v>123</v>
      </c>
      <c r="B1006" s="57" t="s">
        <v>386</v>
      </c>
      <c r="C1006" s="17" t="s">
        <v>125</v>
      </c>
      <c r="D1006" s="72"/>
      <c r="E1006" s="1"/>
    </row>
    <row r="1007" spans="1:5" ht="15.75" customHeight="1" hidden="1">
      <c r="A1007" s="32" t="s">
        <v>7</v>
      </c>
      <c r="B1007" s="57" t="s">
        <v>386</v>
      </c>
      <c r="C1007" s="23" t="s">
        <v>36</v>
      </c>
      <c r="D1007" s="72">
        <f>SUM(D1008)</f>
        <v>0</v>
      </c>
      <c r="E1007" s="1"/>
    </row>
    <row r="1008" spans="1:5" ht="15.75" customHeight="1" hidden="1">
      <c r="A1008" s="18" t="s">
        <v>85</v>
      </c>
      <c r="B1008" s="57" t="s">
        <v>386</v>
      </c>
      <c r="C1008" s="31" t="s">
        <v>10</v>
      </c>
      <c r="D1008" s="72">
        <f>SUM(D1009)</f>
        <v>0</v>
      </c>
      <c r="E1008" s="1"/>
    </row>
    <row r="1009" spans="1:5" ht="63" customHeight="1" hidden="1">
      <c r="A1009" s="18" t="s">
        <v>349</v>
      </c>
      <c r="B1009" s="57" t="s">
        <v>386</v>
      </c>
      <c r="C1009" s="31" t="s">
        <v>10</v>
      </c>
      <c r="D1009" s="72">
        <v>0</v>
      </c>
      <c r="E1009" s="1"/>
    </row>
    <row r="1010" spans="1:5" ht="30.75">
      <c r="A1010" s="26" t="s">
        <v>184</v>
      </c>
      <c r="B1010" s="57" t="s">
        <v>386</v>
      </c>
      <c r="C1010" s="10" t="s">
        <v>433</v>
      </c>
      <c r="D1010" s="72">
        <f>SUM(D1011,D1013,D1017,D1019,D1015)</f>
        <v>166140.49999999997</v>
      </c>
      <c r="E1010" s="1"/>
    </row>
    <row r="1011" spans="1:5" ht="124.5">
      <c r="A1011" s="95" t="s">
        <v>402</v>
      </c>
      <c r="B1011" s="86" t="s">
        <v>386</v>
      </c>
      <c r="C1011" s="99" t="s">
        <v>456</v>
      </c>
      <c r="D1011" s="72">
        <f>SUM(D1012)</f>
        <v>149314.3</v>
      </c>
      <c r="E1011" s="1"/>
    </row>
    <row r="1012" spans="1:5" ht="124.5">
      <c r="A1012" s="95" t="s">
        <v>403</v>
      </c>
      <c r="B1012" s="86" t="s">
        <v>386</v>
      </c>
      <c r="C1012" s="99" t="s">
        <v>457</v>
      </c>
      <c r="D1012" s="72">
        <v>149314.3</v>
      </c>
      <c r="E1012" s="1"/>
    </row>
    <row r="1013" spans="1:5" ht="93.75" customHeight="1">
      <c r="A1013" s="26" t="s">
        <v>390</v>
      </c>
      <c r="B1013" s="86" t="s">
        <v>386</v>
      </c>
      <c r="C1013" s="99" t="s">
        <v>458</v>
      </c>
      <c r="D1013" s="72">
        <f>SUM(D1014)</f>
        <v>2893.3</v>
      </c>
      <c r="E1013" s="1"/>
    </row>
    <row r="1014" spans="1:5" ht="93.75" customHeight="1">
      <c r="A1014" s="26" t="s">
        <v>391</v>
      </c>
      <c r="B1014" s="86" t="s">
        <v>386</v>
      </c>
      <c r="C1014" s="99" t="s">
        <v>459</v>
      </c>
      <c r="D1014" s="72">
        <v>2893.3</v>
      </c>
      <c r="E1014" s="1"/>
    </row>
    <row r="1015" spans="1:5" ht="64.5" customHeight="1" hidden="1">
      <c r="A1015" s="95" t="s">
        <v>776</v>
      </c>
      <c r="B1015" s="86" t="s">
        <v>386</v>
      </c>
      <c r="C1015" s="33" t="s">
        <v>774</v>
      </c>
      <c r="D1015" s="72">
        <f>D1016</f>
        <v>0</v>
      </c>
      <c r="E1015" s="1"/>
    </row>
    <row r="1016" spans="1:5" ht="78.75" customHeight="1" hidden="1">
      <c r="A1016" s="95" t="s">
        <v>777</v>
      </c>
      <c r="B1016" s="86" t="s">
        <v>386</v>
      </c>
      <c r="C1016" s="33" t="s">
        <v>775</v>
      </c>
      <c r="D1016" s="72"/>
      <c r="E1016" s="1"/>
    </row>
    <row r="1017" spans="1:5" ht="30.75">
      <c r="A1017" s="69" t="s">
        <v>417</v>
      </c>
      <c r="B1017" s="86" t="s">
        <v>386</v>
      </c>
      <c r="C1017" s="33" t="s">
        <v>773</v>
      </c>
      <c r="D1017" s="72">
        <f>D1018</f>
        <v>13932.9</v>
      </c>
      <c r="E1017" s="1"/>
    </row>
    <row r="1018" spans="1:5" ht="30.75">
      <c r="A1018" s="69" t="s">
        <v>416</v>
      </c>
      <c r="B1018" s="86" t="s">
        <v>386</v>
      </c>
      <c r="C1018" s="33" t="s">
        <v>460</v>
      </c>
      <c r="D1018" s="72">
        <v>13932.9</v>
      </c>
      <c r="E1018" s="1"/>
    </row>
    <row r="1019" spans="1:5" ht="30.75">
      <c r="A1019" s="95" t="s">
        <v>784</v>
      </c>
      <c r="B1019" s="86" t="s">
        <v>386</v>
      </c>
      <c r="C1019" s="99" t="s">
        <v>463</v>
      </c>
      <c r="D1019" s="72">
        <f>D1020</f>
        <v>0</v>
      </c>
      <c r="E1019" s="1"/>
    </row>
    <row r="1020" spans="1:5" ht="30.75">
      <c r="A1020" s="95" t="s">
        <v>783</v>
      </c>
      <c r="B1020" s="86" t="s">
        <v>386</v>
      </c>
      <c r="C1020" s="33" t="s">
        <v>464</v>
      </c>
      <c r="D1020" s="72">
        <v>0</v>
      </c>
      <c r="E1020" s="1"/>
    </row>
    <row r="1021" spans="1:5" ht="31.5" customHeight="1">
      <c r="A1021" s="22" t="s">
        <v>372</v>
      </c>
      <c r="B1021" s="57" t="s">
        <v>386</v>
      </c>
      <c r="C1021" s="28" t="s">
        <v>453</v>
      </c>
      <c r="D1021" s="72">
        <f>SUM(D1022)</f>
        <v>1021.1</v>
      </c>
      <c r="E1021" s="1"/>
    </row>
    <row r="1022" spans="1:5" ht="30.75" customHeight="1">
      <c r="A1022" s="29" t="s">
        <v>104</v>
      </c>
      <c r="B1022" s="57" t="s">
        <v>386</v>
      </c>
      <c r="C1022" s="7" t="s">
        <v>437</v>
      </c>
      <c r="D1022" s="72">
        <f>SUM(D1023)</f>
        <v>1021.1</v>
      </c>
      <c r="E1022" s="1"/>
    </row>
    <row r="1023" spans="1:5" ht="31.5" customHeight="1">
      <c r="A1023" s="29" t="s">
        <v>100</v>
      </c>
      <c r="B1023" s="57" t="s">
        <v>386</v>
      </c>
      <c r="C1023" s="7" t="s">
        <v>438</v>
      </c>
      <c r="D1023" s="72">
        <v>1021.1</v>
      </c>
      <c r="E1023" s="1"/>
    </row>
    <row r="1024" spans="1:5" ht="15">
      <c r="A1024" s="29" t="s">
        <v>102</v>
      </c>
      <c r="B1024" s="57" t="s">
        <v>386</v>
      </c>
      <c r="C1024" s="7" t="s">
        <v>441</v>
      </c>
      <c r="D1024" s="72">
        <f>SUM(D1025)</f>
        <v>15499.6</v>
      </c>
      <c r="E1024" s="1"/>
    </row>
    <row r="1025" spans="1:5" ht="15.75" customHeight="1">
      <c r="A1025" s="29" t="s">
        <v>173</v>
      </c>
      <c r="B1025" s="57" t="s">
        <v>386</v>
      </c>
      <c r="C1025" s="7" t="s">
        <v>442</v>
      </c>
      <c r="D1025" s="72">
        <f>SUM(D1026)</f>
        <v>15499.6</v>
      </c>
      <c r="E1025" s="1"/>
    </row>
    <row r="1026" spans="1:5" ht="30.75">
      <c r="A1026" s="29" t="s">
        <v>174</v>
      </c>
      <c r="B1026" s="57" t="s">
        <v>386</v>
      </c>
      <c r="C1026" s="7" t="s">
        <v>443</v>
      </c>
      <c r="D1026" s="72">
        <v>15499.6</v>
      </c>
      <c r="E1026" s="1"/>
    </row>
    <row r="1027" spans="1:5" ht="93">
      <c r="A1027" s="39" t="s">
        <v>494</v>
      </c>
      <c r="B1027" s="57" t="s">
        <v>386</v>
      </c>
      <c r="C1027" s="37" t="s">
        <v>495</v>
      </c>
      <c r="D1027" s="72">
        <f>D1028</f>
        <v>178</v>
      </c>
      <c r="E1027" s="1"/>
    </row>
    <row r="1028" spans="1:5" ht="80.25" customHeight="1">
      <c r="A1028" s="39" t="s">
        <v>499</v>
      </c>
      <c r="B1028" s="57" t="s">
        <v>386</v>
      </c>
      <c r="C1028" s="37" t="s">
        <v>498</v>
      </c>
      <c r="D1028" s="72">
        <f>D1029</f>
        <v>178</v>
      </c>
      <c r="E1028" s="1"/>
    </row>
    <row r="1029" spans="1:5" ht="30.75">
      <c r="A1029" s="39" t="s">
        <v>171</v>
      </c>
      <c r="B1029" s="57" t="s">
        <v>386</v>
      </c>
      <c r="C1029" s="37" t="s">
        <v>496</v>
      </c>
      <c r="D1029" s="72">
        <f>SUM(D1030)</f>
        <v>178</v>
      </c>
      <c r="E1029" s="1"/>
    </row>
    <row r="1030" spans="1:8" ht="30.75">
      <c r="A1030" s="39" t="s">
        <v>404</v>
      </c>
      <c r="B1030" s="57" t="s">
        <v>386</v>
      </c>
      <c r="C1030" s="37" t="s">
        <v>514</v>
      </c>
      <c r="D1030" s="72">
        <f>SUM(D1031:D1032)</f>
        <v>178</v>
      </c>
      <c r="E1030" s="1"/>
      <c r="H1030" s="82"/>
    </row>
    <row r="1031" spans="1:8" ht="46.5">
      <c r="A1031" s="39" t="s">
        <v>981</v>
      </c>
      <c r="B1031" s="57" t="s">
        <v>386</v>
      </c>
      <c r="C1031" s="37" t="s">
        <v>982</v>
      </c>
      <c r="D1031" s="72">
        <v>178</v>
      </c>
      <c r="E1031" s="1"/>
      <c r="H1031" s="82"/>
    </row>
    <row r="1032" spans="1:8" ht="46.5" hidden="1">
      <c r="A1032" s="39" t="s">
        <v>984</v>
      </c>
      <c r="B1032" s="57" t="s">
        <v>386</v>
      </c>
      <c r="C1032" s="37" t="s">
        <v>983</v>
      </c>
      <c r="D1032" s="72"/>
      <c r="E1032" s="1"/>
      <c r="H1032" s="82"/>
    </row>
    <row r="1033" spans="1:5" ht="46.5">
      <c r="A1033" s="22" t="s">
        <v>175</v>
      </c>
      <c r="B1033" s="57" t="s">
        <v>386</v>
      </c>
      <c r="C1033" s="23" t="s">
        <v>444</v>
      </c>
      <c r="D1033" s="75">
        <f>D1034+D1035</f>
        <v>-347.1</v>
      </c>
      <c r="E1033" s="1"/>
    </row>
    <row r="1034" spans="1:5" ht="46.5">
      <c r="A1034" s="22" t="s">
        <v>986</v>
      </c>
      <c r="B1034" s="57" t="s">
        <v>386</v>
      </c>
      <c r="C1034" s="23" t="s">
        <v>985</v>
      </c>
      <c r="D1034" s="75">
        <v>-347.1</v>
      </c>
      <c r="E1034" s="1"/>
    </row>
    <row r="1035" spans="1:5" ht="46.5" hidden="1">
      <c r="A1035" s="22" t="s">
        <v>389</v>
      </c>
      <c r="B1035" s="57" t="s">
        <v>386</v>
      </c>
      <c r="C1035" s="23" t="s">
        <v>445</v>
      </c>
      <c r="D1035" s="72"/>
      <c r="E1035" s="1"/>
    </row>
    <row r="1036" spans="1:5" ht="13.5" customHeight="1">
      <c r="A1036" s="22"/>
      <c r="B1036" s="57"/>
      <c r="C1036" s="17"/>
      <c r="D1036" s="72"/>
      <c r="E1036" s="1"/>
    </row>
    <row r="1037" spans="1:5" ht="39">
      <c r="A1037" s="63" t="s">
        <v>955</v>
      </c>
      <c r="B1037" s="58" t="s">
        <v>401</v>
      </c>
      <c r="C1037" s="6"/>
      <c r="D1037" s="73">
        <f>D1038+D1042+D1045+D1050+D1055+D1059+D1062+D1064+D1086+D1095+D1097+D1101</f>
        <v>100760.40000000001</v>
      </c>
      <c r="E1037" s="1"/>
    </row>
    <row r="1038" spans="1:5" ht="31.5" customHeight="1">
      <c r="A1038" s="18" t="s">
        <v>50</v>
      </c>
      <c r="B1038" s="57" t="s">
        <v>401</v>
      </c>
      <c r="C1038" s="7" t="s">
        <v>96</v>
      </c>
      <c r="D1038" s="72">
        <f>SUM(D1039)</f>
        <v>240</v>
      </c>
      <c r="E1038" s="1"/>
    </row>
    <row r="1039" spans="1:5" ht="62.25">
      <c r="A1039" s="26" t="s">
        <v>186</v>
      </c>
      <c r="B1039" s="57" t="s">
        <v>401</v>
      </c>
      <c r="C1039" s="30" t="s">
        <v>0</v>
      </c>
      <c r="D1039" s="72">
        <f>SUM(D1040)</f>
        <v>240</v>
      </c>
      <c r="E1039" s="1"/>
    </row>
    <row r="1040" spans="1:5" ht="93">
      <c r="A1040" s="26" t="s">
        <v>180</v>
      </c>
      <c r="B1040" s="57" t="s">
        <v>401</v>
      </c>
      <c r="C1040" s="27" t="s">
        <v>1</v>
      </c>
      <c r="D1040" s="72">
        <f>SUM(D1041)</f>
        <v>240</v>
      </c>
      <c r="E1040" s="1"/>
    </row>
    <row r="1041" spans="1:5" ht="124.5">
      <c r="A1041" s="26" t="s">
        <v>369</v>
      </c>
      <c r="B1041" s="57" t="s">
        <v>401</v>
      </c>
      <c r="C1041" s="27" t="s">
        <v>351</v>
      </c>
      <c r="D1041" s="72">
        <v>240</v>
      </c>
      <c r="E1041" s="1"/>
    </row>
    <row r="1042" spans="1:5" ht="15">
      <c r="A1042" s="18" t="s">
        <v>183</v>
      </c>
      <c r="B1042" s="57" t="s">
        <v>401</v>
      </c>
      <c r="C1042" s="28" t="s">
        <v>144</v>
      </c>
      <c r="D1042" s="72">
        <f>SUM(D1044)</f>
        <v>48.4</v>
      </c>
      <c r="E1042" s="1"/>
    </row>
    <row r="1043" spans="1:5" ht="15">
      <c r="A1043" s="18" t="s">
        <v>143</v>
      </c>
      <c r="B1043" s="57" t="s">
        <v>401</v>
      </c>
      <c r="C1043" s="11" t="s">
        <v>147</v>
      </c>
      <c r="D1043" s="72">
        <f>SUM(D1044)</f>
        <v>48.4</v>
      </c>
      <c r="E1043" s="1"/>
    </row>
    <row r="1044" spans="1:5" ht="30.75">
      <c r="A1044" s="18" t="s">
        <v>182</v>
      </c>
      <c r="B1044" s="57" t="s">
        <v>401</v>
      </c>
      <c r="C1044" s="11" t="s">
        <v>148</v>
      </c>
      <c r="D1044" s="72">
        <v>48.4</v>
      </c>
      <c r="E1044" s="1"/>
    </row>
    <row r="1045" spans="1:5" ht="124.5">
      <c r="A1045" s="34" t="s">
        <v>526</v>
      </c>
      <c r="B1045" s="57" t="s">
        <v>401</v>
      </c>
      <c r="C1045" s="33" t="s">
        <v>782</v>
      </c>
      <c r="D1045" s="72">
        <f>D1048+D1046</f>
        <v>688.1</v>
      </c>
      <c r="E1045" s="1"/>
    </row>
    <row r="1046" spans="1:5" ht="62.25" hidden="1">
      <c r="A1046" s="34" t="s">
        <v>606</v>
      </c>
      <c r="B1046" s="57" t="s">
        <v>401</v>
      </c>
      <c r="C1046" s="33" t="s">
        <v>604</v>
      </c>
      <c r="D1046" s="72">
        <f>D1047</f>
        <v>0</v>
      </c>
      <c r="E1046" s="1"/>
    </row>
    <row r="1047" spans="1:5" ht="78" hidden="1">
      <c r="A1047" s="34" t="s">
        <v>607</v>
      </c>
      <c r="B1047" s="57" t="s">
        <v>401</v>
      </c>
      <c r="C1047" s="33" t="s">
        <v>605</v>
      </c>
      <c r="D1047" s="72"/>
      <c r="E1047" s="1"/>
    </row>
    <row r="1048" spans="1:5" ht="93">
      <c r="A1048" s="34" t="s">
        <v>528</v>
      </c>
      <c r="B1048" s="57" t="s">
        <v>401</v>
      </c>
      <c r="C1048" s="33" t="s">
        <v>529</v>
      </c>
      <c r="D1048" s="72">
        <f>D1049</f>
        <v>688.1</v>
      </c>
      <c r="E1048" s="1"/>
    </row>
    <row r="1049" spans="1:5" ht="78.75" customHeight="1">
      <c r="A1049" s="34" t="s">
        <v>531</v>
      </c>
      <c r="B1049" s="57" t="s">
        <v>401</v>
      </c>
      <c r="C1049" s="33" t="s">
        <v>530</v>
      </c>
      <c r="D1049" s="72">
        <v>688.1</v>
      </c>
      <c r="E1049" s="1"/>
    </row>
    <row r="1050" spans="1:5" ht="16.5" customHeight="1" hidden="1">
      <c r="A1050" s="34" t="s">
        <v>515</v>
      </c>
      <c r="B1050" s="57" t="s">
        <v>401</v>
      </c>
      <c r="C1050" s="33" t="s">
        <v>516</v>
      </c>
      <c r="D1050" s="72">
        <f>D1051</f>
        <v>0</v>
      </c>
      <c r="E1050" s="1"/>
    </row>
    <row r="1051" spans="1:5" ht="78" hidden="1">
      <c r="A1051" s="29" t="s">
        <v>517</v>
      </c>
      <c r="B1051" s="57" t="s">
        <v>401</v>
      </c>
      <c r="C1051" s="7" t="s">
        <v>518</v>
      </c>
      <c r="D1051" s="72">
        <f>D1052</f>
        <v>0</v>
      </c>
      <c r="E1051" s="1"/>
    </row>
    <row r="1052" spans="1:5" ht="64.5" customHeight="1" hidden="1">
      <c r="A1052" s="29" t="s">
        <v>519</v>
      </c>
      <c r="B1052" s="57" t="s">
        <v>401</v>
      </c>
      <c r="C1052" s="7" t="s">
        <v>520</v>
      </c>
      <c r="D1052" s="72">
        <f>D1053+D1054</f>
        <v>0</v>
      </c>
      <c r="E1052" s="1"/>
    </row>
    <row r="1053" spans="1:5" ht="144" customHeight="1" hidden="1">
      <c r="A1053" s="29" t="s">
        <v>522</v>
      </c>
      <c r="B1053" s="57" t="s">
        <v>401</v>
      </c>
      <c r="C1053" s="33" t="s">
        <v>521</v>
      </c>
      <c r="D1053" s="72"/>
      <c r="E1053" s="1"/>
    </row>
    <row r="1054" spans="1:5" ht="96" customHeight="1" hidden="1">
      <c r="A1054" s="34" t="s">
        <v>687</v>
      </c>
      <c r="B1054" s="57" t="s">
        <v>401</v>
      </c>
      <c r="C1054" s="33" t="s">
        <v>637</v>
      </c>
      <c r="D1054" s="72"/>
      <c r="E1054" s="1"/>
    </row>
    <row r="1055" spans="1:5" ht="15">
      <c r="A1055" s="115" t="s">
        <v>638</v>
      </c>
      <c r="B1055" s="86" t="s">
        <v>401</v>
      </c>
      <c r="C1055" s="7" t="s">
        <v>641</v>
      </c>
      <c r="D1055" s="72">
        <f>D1056</f>
        <v>197.5</v>
      </c>
      <c r="E1055" s="1"/>
    </row>
    <row r="1056" spans="1:5" ht="30.75">
      <c r="A1056" s="29" t="s">
        <v>639</v>
      </c>
      <c r="B1056" s="57" t="s">
        <v>401</v>
      </c>
      <c r="C1056" s="7" t="s">
        <v>642</v>
      </c>
      <c r="D1056" s="72">
        <f>D1057</f>
        <v>197.5</v>
      </c>
      <c r="E1056" s="1"/>
    </row>
    <row r="1057" spans="1:5" ht="62.25">
      <c r="A1057" s="29" t="s">
        <v>640</v>
      </c>
      <c r="B1057" s="57" t="s">
        <v>401</v>
      </c>
      <c r="C1057" s="7" t="s">
        <v>643</v>
      </c>
      <c r="D1057" s="72">
        <v>197.5</v>
      </c>
      <c r="E1057" s="1"/>
    </row>
    <row r="1058" spans="1:5" ht="108.75" hidden="1">
      <c r="A1058" s="29" t="s">
        <v>644</v>
      </c>
      <c r="B1058" s="57" t="s">
        <v>401</v>
      </c>
      <c r="C1058" s="7" t="s">
        <v>643</v>
      </c>
      <c r="D1058" s="72">
        <v>184.8</v>
      </c>
      <c r="E1058" s="1"/>
    </row>
    <row r="1059" spans="1:5" ht="15" hidden="1">
      <c r="A1059" s="40" t="s">
        <v>122</v>
      </c>
      <c r="B1059" s="57" t="s">
        <v>401</v>
      </c>
      <c r="C1059" s="17" t="s">
        <v>124</v>
      </c>
      <c r="D1059" s="72">
        <f>SUM(D1060)</f>
        <v>0</v>
      </c>
      <c r="E1059" s="1"/>
    </row>
    <row r="1060" spans="1:5" ht="30.75" hidden="1">
      <c r="A1060" s="26" t="s">
        <v>123</v>
      </c>
      <c r="B1060" s="57" t="s">
        <v>401</v>
      </c>
      <c r="C1060" s="17" t="s">
        <v>125</v>
      </c>
      <c r="D1060" s="72">
        <f>SUM(D1061)</f>
        <v>0</v>
      </c>
      <c r="E1060" s="1"/>
    </row>
    <row r="1061" spans="1:5" ht="62.25" customHeight="1" hidden="1">
      <c r="A1061" s="26" t="s">
        <v>353</v>
      </c>
      <c r="B1061" s="57" t="s">
        <v>401</v>
      </c>
      <c r="C1061" s="17" t="s">
        <v>125</v>
      </c>
      <c r="D1061" s="72">
        <v>0</v>
      </c>
      <c r="E1061" s="1"/>
    </row>
    <row r="1062" spans="1:5" ht="15" hidden="1">
      <c r="A1062" s="18" t="s">
        <v>7</v>
      </c>
      <c r="B1062" s="56" t="s">
        <v>401</v>
      </c>
      <c r="C1062" s="31" t="s">
        <v>36</v>
      </c>
      <c r="D1062" s="72">
        <f>D1063</f>
        <v>0</v>
      </c>
      <c r="E1062" s="1"/>
    </row>
    <row r="1063" spans="1:5" ht="15" hidden="1">
      <c r="A1063" s="18" t="s">
        <v>411</v>
      </c>
      <c r="B1063" s="56" t="s">
        <v>401</v>
      </c>
      <c r="C1063" s="31" t="s">
        <v>410</v>
      </c>
      <c r="D1063" s="72">
        <v>0</v>
      </c>
      <c r="E1063" s="1"/>
    </row>
    <row r="1064" spans="1:5" ht="30.75">
      <c r="A1064" s="26" t="s">
        <v>184</v>
      </c>
      <c r="B1064" s="57" t="s">
        <v>401</v>
      </c>
      <c r="C1064" s="10" t="s">
        <v>433</v>
      </c>
      <c r="D1064" s="72">
        <f>SUM(D1065,D1067,D1071,D1073,D1075,D1077,D1079+D1069)</f>
        <v>95857.3</v>
      </c>
      <c r="E1064" s="1"/>
    </row>
    <row r="1065" spans="1:5" ht="80.25" customHeight="1">
      <c r="A1065" s="18" t="s">
        <v>212</v>
      </c>
      <c r="B1065" s="57" t="s">
        <v>401</v>
      </c>
      <c r="C1065" s="33" t="s">
        <v>461</v>
      </c>
      <c r="D1065" s="72">
        <f>SUM(D1066)</f>
        <v>95857.3</v>
      </c>
      <c r="E1065" s="1"/>
    </row>
    <row r="1066" spans="1:5" ht="93">
      <c r="A1066" s="18" t="s">
        <v>213</v>
      </c>
      <c r="B1066" s="57" t="s">
        <v>401</v>
      </c>
      <c r="C1066" s="33" t="s">
        <v>462</v>
      </c>
      <c r="D1066" s="72">
        <v>95857.3</v>
      </c>
      <c r="E1066" s="1"/>
    </row>
    <row r="1067" spans="1:5" ht="64.5" customHeight="1" hidden="1">
      <c r="A1067" s="26" t="s">
        <v>645</v>
      </c>
      <c r="B1067" s="57" t="s">
        <v>401</v>
      </c>
      <c r="C1067" s="33" t="s">
        <v>647</v>
      </c>
      <c r="D1067" s="72">
        <f>D1068</f>
        <v>0</v>
      </c>
      <c r="E1067" s="1"/>
    </row>
    <row r="1068" spans="1:5" ht="78" customHeight="1" hidden="1">
      <c r="A1068" s="26" t="s">
        <v>646</v>
      </c>
      <c r="B1068" s="57" t="s">
        <v>401</v>
      </c>
      <c r="C1068" s="33" t="s">
        <v>648</v>
      </c>
      <c r="D1068" s="72"/>
      <c r="E1068" s="1"/>
    </row>
    <row r="1069" spans="1:5" ht="30.75" customHeight="1" hidden="1">
      <c r="A1069" s="95" t="s">
        <v>730</v>
      </c>
      <c r="B1069" s="86" t="s">
        <v>401</v>
      </c>
      <c r="C1069" s="33" t="s">
        <v>728</v>
      </c>
      <c r="D1069" s="72">
        <f>D1070</f>
        <v>0</v>
      </c>
      <c r="E1069" s="1"/>
    </row>
    <row r="1070" spans="1:5" ht="46.5" customHeight="1" hidden="1">
      <c r="A1070" s="95" t="s">
        <v>731</v>
      </c>
      <c r="B1070" s="86" t="s">
        <v>401</v>
      </c>
      <c r="C1070" s="33" t="s">
        <v>729</v>
      </c>
      <c r="D1070" s="72"/>
      <c r="E1070" s="1"/>
    </row>
    <row r="1071" spans="1:5" ht="46.5" hidden="1">
      <c r="A1071" s="69" t="s">
        <v>475</v>
      </c>
      <c r="B1071" s="86" t="s">
        <v>401</v>
      </c>
      <c r="C1071" s="99" t="s">
        <v>470</v>
      </c>
      <c r="D1071" s="72">
        <f>D1072</f>
        <v>0</v>
      </c>
      <c r="E1071" s="1"/>
    </row>
    <row r="1072" spans="1:5" ht="62.25" hidden="1">
      <c r="A1072" s="69" t="s">
        <v>476</v>
      </c>
      <c r="B1072" s="86" t="s">
        <v>401</v>
      </c>
      <c r="C1072" s="99" t="s">
        <v>513</v>
      </c>
      <c r="D1072" s="72"/>
      <c r="E1072" s="1"/>
    </row>
    <row r="1073" spans="1:5" ht="46.5" hidden="1">
      <c r="A1073" s="69" t="s">
        <v>478</v>
      </c>
      <c r="B1073" s="86" t="s">
        <v>401</v>
      </c>
      <c r="C1073" s="99" t="s">
        <v>471</v>
      </c>
      <c r="D1073" s="72">
        <f>D1074</f>
        <v>0</v>
      </c>
      <c r="E1073" s="1"/>
    </row>
    <row r="1074" spans="1:5" ht="48" customHeight="1" hidden="1">
      <c r="A1074" s="69" t="s">
        <v>477</v>
      </c>
      <c r="B1074" s="86" t="s">
        <v>401</v>
      </c>
      <c r="C1074" s="99" t="s">
        <v>474</v>
      </c>
      <c r="D1074" s="72"/>
      <c r="E1074" s="1"/>
    </row>
    <row r="1075" spans="1:5" ht="30.75" hidden="1">
      <c r="A1075" s="95" t="s">
        <v>784</v>
      </c>
      <c r="B1075" s="86" t="s">
        <v>401</v>
      </c>
      <c r="C1075" s="99" t="s">
        <v>463</v>
      </c>
      <c r="D1075" s="72">
        <f>D1076</f>
        <v>0</v>
      </c>
      <c r="E1075" s="1"/>
    </row>
    <row r="1076" spans="1:5" ht="30.75" hidden="1">
      <c r="A1076" s="95" t="s">
        <v>783</v>
      </c>
      <c r="B1076" s="86" t="s">
        <v>401</v>
      </c>
      <c r="C1076" s="33" t="s">
        <v>464</v>
      </c>
      <c r="D1076" s="72"/>
      <c r="E1076" s="1"/>
    </row>
    <row r="1077" spans="1:5" ht="30.75">
      <c r="A1077" s="69" t="s">
        <v>479</v>
      </c>
      <c r="B1077" s="86" t="s">
        <v>401</v>
      </c>
      <c r="C1077" s="33" t="s">
        <v>473</v>
      </c>
      <c r="D1077" s="72">
        <f>D1078</f>
        <v>0</v>
      </c>
      <c r="E1077" s="1"/>
    </row>
    <row r="1078" spans="1:5" ht="46.5">
      <c r="A1078" s="69" t="s">
        <v>480</v>
      </c>
      <c r="B1078" s="86" t="s">
        <v>401</v>
      </c>
      <c r="C1078" s="33" t="s">
        <v>472</v>
      </c>
      <c r="D1078" s="72">
        <v>0</v>
      </c>
      <c r="E1078" s="1"/>
    </row>
    <row r="1079" spans="1:5" ht="15">
      <c r="A1079" s="95" t="s">
        <v>482</v>
      </c>
      <c r="B1079" s="86" t="s">
        <v>401</v>
      </c>
      <c r="C1079" s="99" t="s">
        <v>434</v>
      </c>
      <c r="D1079" s="72">
        <f>D1080</f>
        <v>0</v>
      </c>
      <c r="E1079" s="1"/>
    </row>
    <row r="1080" spans="1:5" ht="15">
      <c r="A1080" s="69" t="s">
        <v>185</v>
      </c>
      <c r="B1080" s="86" t="s">
        <v>401</v>
      </c>
      <c r="C1080" s="99" t="s">
        <v>435</v>
      </c>
      <c r="D1080" s="72">
        <v>0</v>
      </c>
      <c r="E1080" s="1"/>
    </row>
    <row r="1081" spans="1:5" ht="30.75">
      <c r="A1081" s="22" t="s">
        <v>372</v>
      </c>
      <c r="B1081" s="57" t="s">
        <v>401</v>
      </c>
      <c r="C1081" s="28" t="s">
        <v>453</v>
      </c>
      <c r="D1081" s="72">
        <f>D1082+D1084</f>
        <v>0</v>
      </c>
      <c r="E1081" s="1"/>
    </row>
    <row r="1082" spans="1:5" ht="63.75" customHeight="1">
      <c r="A1082" s="18" t="s">
        <v>214</v>
      </c>
      <c r="B1082" s="86" t="s">
        <v>401</v>
      </c>
      <c r="C1082" s="30" t="s">
        <v>454</v>
      </c>
      <c r="D1082" s="72">
        <f>D1083</f>
        <v>0</v>
      </c>
      <c r="E1082" s="1"/>
    </row>
    <row r="1083" spans="1:5" ht="63.75" customHeight="1">
      <c r="A1083" s="18" t="s">
        <v>215</v>
      </c>
      <c r="B1083" s="57" t="s">
        <v>401</v>
      </c>
      <c r="C1083" s="30" t="s">
        <v>455</v>
      </c>
      <c r="D1083" s="72">
        <v>0</v>
      </c>
      <c r="E1083" s="1"/>
    </row>
    <row r="1084" spans="1:5" ht="15">
      <c r="A1084" s="67" t="s">
        <v>108</v>
      </c>
      <c r="B1084" s="86" t="s">
        <v>401</v>
      </c>
      <c r="C1084" s="10" t="s">
        <v>451</v>
      </c>
      <c r="D1084" s="72">
        <f>D1085</f>
        <v>0</v>
      </c>
      <c r="E1084" s="1"/>
    </row>
    <row r="1085" spans="1:5" ht="15">
      <c r="A1085" s="29" t="s">
        <v>109</v>
      </c>
      <c r="B1085" s="57" t="s">
        <v>401</v>
      </c>
      <c r="C1085" s="10" t="s">
        <v>452</v>
      </c>
      <c r="D1085" s="72">
        <v>0</v>
      </c>
      <c r="E1085" s="1"/>
    </row>
    <row r="1086" spans="1:5" ht="15">
      <c r="A1086" s="29" t="s">
        <v>102</v>
      </c>
      <c r="B1086" s="57" t="s">
        <v>401</v>
      </c>
      <c r="C1086" s="7" t="s">
        <v>441</v>
      </c>
      <c r="D1086" s="72">
        <f>SUM(D1093+D1089+D1087+D1091)</f>
        <v>3729.1</v>
      </c>
      <c r="E1086" s="1"/>
    </row>
    <row r="1087" spans="1:5" ht="78">
      <c r="A1087" s="29" t="s">
        <v>655</v>
      </c>
      <c r="B1087" s="57" t="s">
        <v>401</v>
      </c>
      <c r="C1087" s="7" t="s">
        <v>654</v>
      </c>
      <c r="D1087" s="72">
        <f>D1088</f>
        <v>0</v>
      </c>
      <c r="E1087" s="1"/>
    </row>
    <row r="1088" spans="1:5" ht="80.25" customHeight="1">
      <c r="A1088" s="29" t="s">
        <v>656</v>
      </c>
      <c r="B1088" s="57" t="s">
        <v>401</v>
      </c>
      <c r="C1088" s="7" t="s">
        <v>653</v>
      </c>
      <c r="D1088" s="72"/>
      <c r="E1088" s="1"/>
    </row>
    <row r="1089" spans="1:5" ht="62.25">
      <c r="A1089" s="22" t="s">
        <v>649</v>
      </c>
      <c r="B1089" s="57" t="s">
        <v>401</v>
      </c>
      <c r="C1089" s="7" t="s">
        <v>651</v>
      </c>
      <c r="D1089" s="72">
        <f>D1090</f>
        <v>0</v>
      </c>
      <c r="E1089" s="1"/>
    </row>
    <row r="1090" spans="1:5" ht="64.5" customHeight="1">
      <c r="A1090" s="22" t="s">
        <v>650</v>
      </c>
      <c r="B1090" s="57" t="s">
        <v>401</v>
      </c>
      <c r="C1090" s="7" t="s">
        <v>652</v>
      </c>
      <c r="D1090" s="72">
        <v>0</v>
      </c>
      <c r="E1090" s="1"/>
    </row>
    <row r="1091" spans="1:5" ht="46.5" customHeight="1" hidden="1">
      <c r="A1091" s="22" t="s">
        <v>726</v>
      </c>
      <c r="B1091" s="57" t="s">
        <v>401</v>
      </c>
      <c r="C1091" s="7" t="s">
        <v>725</v>
      </c>
      <c r="D1091" s="72">
        <f>D1092</f>
        <v>0</v>
      </c>
      <c r="E1091" s="1"/>
    </row>
    <row r="1092" spans="1:5" ht="48" customHeight="1" hidden="1">
      <c r="A1092" s="22" t="s">
        <v>727</v>
      </c>
      <c r="B1092" s="57" t="s">
        <v>401</v>
      </c>
      <c r="C1092" s="7" t="s">
        <v>724</v>
      </c>
      <c r="D1092" s="72"/>
      <c r="E1092" s="1"/>
    </row>
    <row r="1093" spans="1:5" ht="15.75" customHeight="1">
      <c r="A1093" s="29" t="s">
        <v>173</v>
      </c>
      <c r="B1093" s="57" t="s">
        <v>401</v>
      </c>
      <c r="C1093" s="7" t="s">
        <v>442</v>
      </c>
      <c r="D1093" s="72">
        <f>SUM(D1094)</f>
        <v>3729.1</v>
      </c>
      <c r="E1093" s="1"/>
    </row>
    <row r="1094" spans="1:5" ht="30.75">
      <c r="A1094" s="29" t="s">
        <v>174</v>
      </c>
      <c r="B1094" s="57" t="s">
        <v>401</v>
      </c>
      <c r="C1094" s="7" t="s">
        <v>443</v>
      </c>
      <c r="D1094" s="72">
        <v>3729.1</v>
      </c>
      <c r="E1094" s="1"/>
    </row>
    <row r="1095" spans="1:4" ht="30.75" hidden="1">
      <c r="A1095" s="39" t="s">
        <v>413</v>
      </c>
      <c r="B1095" s="57" t="s">
        <v>401</v>
      </c>
      <c r="C1095" s="37" t="s">
        <v>500</v>
      </c>
      <c r="D1095" s="75">
        <f>D1096</f>
        <v>0</v>
      </c>
    </row>
    <row r="1096" spans="1:4" ht="30.75" hidden="1">
      <c r="A1096" s="39" t="s">
        <v>413</v>
      </c>
      <c r="B1096" s="57" t="s">
        <v>401</v>
      </c>
      <c r="C1096" s="37" t="s">
        <v>501</v>
      </c>
      <c r="D1096" s="75">
        <v>0</v>
      </c>
    </row>
    <row r="1097" spans="1:4" ht="93" hidden="1">
      <c r="A1097" s="39" t="s">
        <v>494</v>
      </c>
      <c r="B1097" s="57" t="s">
        <v>401</v>
      </c>
      <c r="C1097" s="37" t="s">
        <v>495</v>
      </c>
      <c r="D1097" s="75">
        <f>D1098</f>
        <v>0</v>
      </c>
    </row>
    <row r="1098" spans="1:4" ht="78" customHeight="1" hidden="1">
      <c r="A1098" s="39" t="s">
        <v>499</v>
      </c>
      <c r="B1098" s="57" t="s">
        <v>401</v>
      </c>
      <c r="C1098" s="37" t="s">
        <v>498</v>
      </c>
      <c r="D1098" s="75">
        <f>D1099</f>
        <v>0</v>
      </c>
    </row>
    <row r="1099" spans="1:4" ht="30.75" hidden="1">
      <c r="A1099" s="39" t="s">
        <v>171</v>
      </c>
      <c r="B1099" s="57" t="s">
        <v>401</v>
      </c>
      <c r="C1099" s="37" t="s">
        <v>496</v>
      </c>
      <c r="D1099" s="75">
        <f>D1100</f>
        <v>0</v>
      </c>
    </row>
    <row r="1100" spans="1:4" ht="30.75" hidden="1">
      <c r="A1100" s="101" t="s">
        <v>404</v>
      </c>
      <c r="B1100" s="86" t="s">
        <v>401</v>
      </c>
      <c r="C1100" s="88" t="s">
        <v>514</v>
      </c>
      <c r="D1100" s="75"/>
    </row>
    <row r="1101" spans="1:5" ht="46.5" hidden="1">
      <c r="A1101" s="22" t="s">
        <v>175</v>
      </c>
      <c r="B1101" s="57" t="s">
        <v>401</v>
      </c>
      <c r="C1101" s="23" t="s">
        <v>444</v>
      </c>
      <c r="D1101" s="72">
        <f>D1102+D1103+D1104+D1105+D1106</f>
        <v>0</v>
      </c>
      <c r="E1101" s="1"/>
    </row>
    <row r="1102" spans="1:5" ht="46.5" hidden="1">
      <c r="A1102" s="22" t="s">
        <v>927</v>
      </c>
      <c r="B1102" s="57" t="s">
        <v>401</v>
      </c>
      <c r="C1102" s="23" t="s">
        <v>778</v>
      </c>
      <c r="D1102" s="72"/>
      <c r="E1102" s="1"/>
    </row>
    <row r="1103" spans="1:5" ht="80.25" customHeight="1" hidden="1">
      <c r="A1103" s="22" t="s">
        <v>938</v>
      </c>
      <c r="B1103" s="57" t="s">
        <v>401</v>
      </c>
      <c r="C1103" s="23" t="s">
        <v>937</v>
      </c>
      <c r="D1103" s="72"/>
      <c r="E1103" s="1"/>
    </row>
    <row r="1104" spans="1:5" ht="46.5" hidden="1">
      <c r="A1104" s="22" t="s">
        <v>928</v>
      </c>
      <c r="B1104" s="57" t="s">
        <v>401</v>
      </c>
      <c r="C1104" s="23" t="s">
        <v>779</v>
      </c>
      <c r="D1104" s="72"/>
      <c r="E1104" s="1"/>
    </row>
    <row r="1105" spans="1:5" ht="108.75" hidden="1">
      <c r="A1105" s="22" t="s">
        <v>723</v>
      </c>
      <c r="B1105" s="57" t="s">
        <v>401</v>
      </c>
      <c r="C1105" s="23" t="s">
        <v>722</v>
      </c>
      <c r="D1105" s="72"/>
      <c r="E1105" s="1"/>
    </row>
    <row r="1106" spans="1:4" ht="46.5" hidden="1">
      <c r="A1106" s="22" t="s">
        <v>389</v>
      </c>
      <c r="B1106" s="57" t="s">
        <v>401</v>
      </c>
      <c r="C1106" s="23" t="s">
        <v>445</v>
      </c>
      <c r="D1106" s="75"/>
    </row>
    <row r="1107" spans="1:4" ht="12.75" customHeight="1">
      <c r="A1107" s="106"/>
      <c r="B1107" s="107"/>
      <c r="C1107" s="15"/>
      <c r="D1107" s="80"/>
    </row>
    <row r="1108" spans="1:4" ht="15" customHeight="1">
      <c r="A1108" s="116" t="s">
        <v>674</v>
      </c>
      <c r="B1108" s="108" t="s">
        <v>673</v>
      </c>
      <c r="C1108" s="104"/>
      <c r="D1108" s="105">
        <f>D1109</f>
        <v>630.5</v>
      </c>
    </row>
    <row r="1109" spans="1:4" ht="16.5" customHeight="1">
      <c r="A1109" s="34" t="s">
        <v>515</v>
      </c>
      <c r="B1109" s="109">
        <v>999</v>
      </c>
      <c r="C1109" s="33" t="s">
        <v>516</v>
      </c>
      <c r="D1109" s="72">
        <f>SUM(D1110)</f>
        <v>630.5</v>
      </c>
    </row>
    <row r="1110" spans="1:4" ht="78">
      <c r="A1110" s="29" t="s">
        <v>517</v>
      </c>
      <c r="B1110" s="60">
        <v>999</v>
      </c>
      <c r="C1110" s="7" t="s">
        <v>518</v>
      </c>
      <c r="D1110" s="72">
        <f>SUM(D1111)</f>
        <v>630.5</v>
      </c>
    </row>
    <row r="1111" spans="1:4" ht="62.25" customHeight="1">
      <c r="A1111" s="29" t="s">
        <v>519</v>
      </c>
      <c r="B1111" s="60">
        <v>999</v>
      </c>
      <c r="C1111" s="7" t="s">
        <v>520</v>
      </c>
      <c r="D1111" s="72">
        <f>D1112</f>
        <v>630.5</v>
      </c>
    </row>
    <row r="1112" spans="1:4" ht="143.25" customHeight="1">
      <c r="A1112" s="29" t="s">
        <v>613</v>
      </c>
      <c r="B1112" s="60">
        <v>999</v>
      </c>
      <c r="C1112" s="33" t="s">
        <v>521</v>
      </c>
      <c r="D1112" s="72">
        <v>630.5</v>
      </c>
    </row>
    <row r="1113" spans="1:4" ht="15">
      <c r="A1113" s="103"/>
      <c r="B1113" s="109"/>
      <c r="C1113" s="113"/>
      <c r="D1113" s="72"/>
    </row>
    <row r="1114" spans="1:4" ht="15">
      <c r="A1114" s="110" t="s">
        <v>989</v>
      </c>
      <c r="B1114" s="111"/>
      <c r="C1114" s="114"/>
      <c r="D1114" s="112">
        <f>D17+D23+D66+D78+D87+D100+D106+D117+D126+D132+D144+D150+D161+D172+D178+D190+D199+D339+D345+D356+D394+D402+D411+D416+D429+D435+D450+D456+D540+D561+D629+D651+D664+D685+D698+D721+D742+D760+D782+D797+D810+D872+D918+D935+D962+D983+D989+D1037+D50+D56+D166+D389+D549+D1108+D555</f>
        <v>2772393.9</v>
      </c>
    </row>
    <row r="1115" spans="1:4" ht="49.5" customHeight="1">
      <c r="A1115" s="141"/>
      <c r="B1115" s="141"/>
      <c r="C1115" s="141"/>
      <c r="D1115" s="141"/>
    </row>
    <row r="1116" spans="1:4" ht="15">
      <c r="A1116" s="126"/>
      <c r="B1116" s="13"/>
      <c r="C1116" s="126"/>
      <c r="D1116" s="126"/>
    </row>
    <row r="1117" spans="1:4" ht="15">
      <c r="A1117" s="126"/>
      <c r="B1117" s="13"/>
      <c r="C1117" s="126"/>
      <c r="D1117" s="126"/>
    </row>
    <row r="1118" spans="1:4" ht="15">
      <c r="A1118" s="126"/>
      <c r="B1118" s="13"/>
      <c r="C1118" s="126"/>
      <c r="D1118" s="126"/>
    </row>
    <row r="1119" spans="1:4" ht="15">
      <c r="A1119" s="126"/>
      <c r="B1119" s="13"/>
      <c r="C1119" s="126"/>
      <c r="D1119" s="126"/>
    </row>
    <row r="1120" spans="1:4" ht="15">
      <c r="A1120" s="126"/>
      <c r="B1120" s="13"/>
      <c r="C1120" s="126"/>
      <c r="D1120" s="126"/>
    </row>
    <row r="1121" spans="1:4" ht="15">
      <c r="A1121" s="126"/>
      <c r="B1121" s="13"/>
      <c r="C1121" s="126"/>
      <c r="D1121" s="126"/>
    </row>
    <row r="1122" spans="1:4" ht="15">
      <c r="A1122" s="126"/>
      <c r="B1122" s="13"/>
      <c r="C1122" s="126"/>
      <c r="D1122" s="126"/>
    </row>
    <row r="1123" spans="1:4" ht="15">
      <c r="A1123" s="126"/>
      <c r="B1123" s="13"/>
      <c r="C1123" s="126"/>
      <c r="D1123" s="126"/>
    </row>
    <row r="1124" spans="1:4" ht="15">
      <c r="A1124" s="126"/>
      <c r="B1124" s="13"/>
      <c r="C1124" s="126"/>
      <c r="D1124" s="126"/>
    </row>
    <row r="1125" spans="1:4" ht="15">
      <c r="A1125" s="126"/>
      <c r="B1125" s="13"/>
      <c r="C1125" s="126"/>
      <c r="D1125" s="126"/>
    </row>
    <row r="1126" spans="1:4" ht="15">
      <c r="A1126" s="126"/>
      <c r="B1126" s="13"/>
      <c r="C1126" s="126"/>
      <c r="D1126" s="126"/>
    </row>
    <row r="1127" spans="1:4" ht="15">
      <c r="A1127" s="126"/>
      <c r="B1127" s="13"/>
      <c r="C1127" s="126"/>
      <c r="D1127" s="126"/>
    </row>
    <row r="1128" spans="1:4" ht="15">
      <c r="A1128" s="126"/>
      <c r="B1128" s="13"/>
      <c r="C1128" s="126"/>
      <c r="D1128" s="126"/>
    </row>
    <row r="1129" spans="1:4" ht="15">
      <c r="A1129" s="126"/>
      <c r="B1129" s="13"/>
      <c r="C1129" s="126"/>
      <c r="D1129" s="126"/>
    </row>
    <row r="1130" spans="1:4" ht="15">
      <c r="A1130" s="126"/>
      <c r="B1130" s="13"/>
      <c r="C1130" s="126"/>
      <c r="D1130" s="126"/>
    </row>
    <row r="1131" spans="1:4" ht="15">
      <c r="A1131" s="126"/>
      <c r="B1131" s="13"/>
      <c r="C1131" s="126"/>
      <c r="D1131" s="126"/>
    </row>
    <row r="1132" spans="1:4" ht="15">
      <c r="A1132" s="136"/>
      <c r="B1132" s="13"/>
      <c r="C1132" s="136"/>
      <c r="D1132" s="136"/>
    </row>
    <row r="1133" spans="1:4" ht="15">
      <c r="A1133" s="136"/>
      <c r="B1133" s="13"/>
      <c r="C1133" s="136"/>
      <c r="D1133" s="136"/>
    </row>
    <row r="1134" spans="1:4" ht="15">
      <c r="A1134" s="136"/>
      <c r="B1134" s="13"/>
      <c r="C1134" s="136"/>
      <c r="D1134" s="136"/>
    </row>
    <row r="1135" spans="1:4" ht="15">
      <c r="A1135" s="136"/>
      <c r="B1135" s="13"/>
      <c r="C1135" s="136"/>
      <c r="D1135" s="136"/>
    </row>
    <row r="1136" spans="1:4" ht="15">
      <c r="A1136" s="136"/>
      <c r="B1136" s="13"/>
      <c r="C1136" s="136"/>
      <c r="D1136" s="136"/>
    </row>
    <row r="1137" spans="1:4" ht="15">
      <c r="A1137" s="136"/>
      <c r="B1137" s="13"/>
      <c r="C1137" s="136"/>
      <c r="D1137" s="136"/>
    </row>
    <row r="1138" spans="1:4" ht="15">
      <c r="A1138" s="136"/>
      <c r="B1138" s="13"/>
      <c r="C1138" s="136"/>
      <c r="D1138" s="136"/>
    </row>
    <row r="1139" spans="1:4" ht="15">
      <c r="A1139" s="136"/>
      <c r="B1139" s="13"/>
      <c r="C1139" s="136"/>
      <c r="D1139" s="136"/>
    </row>
    <row r="1140" spans="1:4" ht="15">
      <c r="A1140" s="136"/>
      <c r="B1140" s="13"/>
      <c r="C1140" s="136"/>
      <c r="D1140" s="136"/>
    </row>
    <row r="1141" spans="1:4" ht="15">
      <c r="A1141" s="136"/>
      <c r="B1141" s="13"/>
      <c r="C1141" s="136"/>
      <c r="D1141" s="136"/>
    </row>
    <row r="1142" spans="1:4" ht="15">
      <c r="A1142" s="136"/>
      <c r="B1142" s="13"/>
      <c r="C1142" s="136"/>
      <c r="D1142" s="136"/>
    </row>
    <row r="1143" spans="1:4" ht="15">
      <c r="A1143" s="136"/>
      <c r="B1143" s="13"/>
      <c r="C1143" s="136"/>
      <c r="D1143" s="136"/>
    </row>
    <row r="1144" spans="1:4" ht="15">
      <c r="A1144" s="136"/>
      <c r="B1144" s="13"/>
      <c r="C1144" s="136"/>
      <c r="D1144" s="136"/>
    </row>
    <row r="1145" spans="1:4" ht="15">
      <c r="A1145" s="136"/>
      <c r="B1145" s="13"/>
      <c r="C1145" s="136"/>
      <c r="D1145" s="136"/>
    </row>
    <row r="1146" spans="1:4" ht="15">
      <c r="A1146" s="136"/>
      <c r="B1146" s="13"/>
      <c r="C1146" s="136"/>
      <c r="D1146" s="136"/>
    </row>
    <row r="1147" spans="1:4" ht="15">
      <c r="A1147" s="136"/>
      <c r="B1147" s="13"/>
      <c r="C1147" s="136"/>
      <c r="D1147" s="136"/>
    </row>
    <row r="1148" spans="1:4" ht="15">
      <c r="A1148" s="136"/>
      <c r="B1148" s="13"/>
      <c r="C1148" s="136"/>
      <c r="D1148" s="136"/>
    </row>
    <row r="1149" spans="1:4" ht="15">
      <c r="A1149" s="136"/>
      <c r="B1149" s="13"/>
      <c r="C1149" s="136"/>
      <c r="D1149" s="136"/>
    </row>
    <row r="1150" spans="1:4" ht="15">
      <c r="A1150" s="136"/>
      <c r="B1150" s="13"/>
      <c r="C1150" s="136"/>
      <c r="D1150" s="136"/>
    </row>
    <row r="1151" spans="1:4" ht="15">
      <c r="A1151" s="136"/>
      <c r="B1151" s="13"/>
      <c r="C1151" s="136"/>
      <c r="D1151" s="136"/>
    </row>
    <row r="1152" spans="1:4" ht="15">
      <c r="A1152" s="136"/>
      <c r="B1152" s="13"/>
      <c r="C1152" s="136"/>
      <c r="D1152" s="136"/>
    </row>
    <row r="1153" spans="1:4" ht="15">
      <c r="A1153" s="136"/>
      <c r="B1153" s="13"/>
      <c r="C1153" s="136"/>
      <c r="D1153" s="136"/>
    </row>
    <row r="1154" spans="1:4" ht="15">
      <c r="A1154" s="136"/>
      <c r="B1154" s="13"/>
      <c r="C1154" s="136"/>
      <c r="D1154" s="136"/>
    </row>
    <row r="1155" spans="1:4" ht="15">
      <c r="A1155" s="136"/>
      <c r="B1155" s="13"/>
      <c r="C1155" s="136"/>
      <c r="D1155" s="136"/>
    </row>
    <row r="1156" spans="1:4" ht="15">
      <c r="A1156" s="136"/>
      <c r="B1156" s="13"/>
      <c r="C1156" s="136"/>
      <c r="D1156" s="136"/>
    </row>
    <row r="1157" spans="1:4" ht="15">
      <c r="A1157" s="136"/>
      <c r="B1157" s="13"/>
      <c r="C1157" s="136"/>
      <c r="D1157" s="136"/>
    </row>
    <row r="1158" spans="1:4" ht="15">
      <c r="A1158" s="136"/>
      <c r="B1158" s="13"/>
      <c r="C1158" s="136"/>
      <c r="D1158" s="136"/>
    </row>
    <row r="1159" spans="1:4" ht="15">
      <c r="A1159" s="136"/>
      <c r="B1159" s="13"/>
      <c r="C1159" s="136"/>
      <c r="D1159" s="136"/>
    </row>
    <row r="1160" spans="1:4" ht="15">
      <c r="A1160" s="136"/>
      <c r="B1160" s="13"/>
      <c r="C1160" s="136"/>
      <c r="D1160" s="136"/>
    </row>
    <row r="1161" spans="1:4" ht="15">
      <c r="A1161" s="136"/>
      <c r="B1161" s="13"/>
      <c r="C1161" s="136"/>
      <c r="D1161" s="136"/>
    </row>
    <row r="1162" spans="1:4" ht="15">
      <c r="A1162" s="136"/>
      <c r="B1162" s="13"/>
      <c r="C1162" s="136"/>
      <c r="D1162" s="136"/>
    </row>
    <row r="1163" spans="1:4" ht="15">
      <c r="A1163" s="136"/>
      <c r="B1163" s="13"/>
      <c r="C1163" s="136"/>
      <c r="D1163" s="136"/>
    </row>
    <row r="1164" spans="1:4" ht="15">
      <c r="A1164" s="136"/>
      <c r="B1164" s="13"/>
      <c r="C1164" s="136"/>
      <c r="D1164" s="136"/>
    </row>
    <row r="1165" spans="1:4" ht="15">
      <c r="A1165" s="136"/>
      <c r="B1165" s="13"/>
      <c r="C1165" s="136"/>
      <c r="D1165" s="136"/>
    </row>
    <row r="1166" spans="1:4" ht="15">
      <c r="A1166" s="136"/>
      <c r="B1166" s="13"/>
      <c r="C1166" s="136"/>
      <c r="D1166" s="136"/>
    </row>
    <row r="1167" spans="1:4" ht="15">
      <c r="A1167" s="136"/>
      <c r="B1167" s="13"/>
      <c r="C1167" s="136"/>
      <c r="D1167" s="136"/>
    </row>
    <row r="1168" spans="1:4" ht="15">
      <c r="A1168" s="136"/>
      <c r="B1168" s="13"/>
      <c r="C1168" s="136"/>
      <c r="D1168" s="136"/>
    </row>
    <row r="1169" spans="1:4" ht="15">
      <c r="A1169" s="136"/>
      <c r="B1169" s="13"/>
      <c r="C1169" s="136"/>
      <c r="D1169" s="136"/>
    </row>
    <row r="1170" spans="1:4" ht="15">
      <c r="A1170" s="136"/>
      <c r="B1170" s="13"/>
      <c r="C1170" s="136"/>
      <c r="D1170" s="136"/>
    </row>
    <row r="1171" spans="1:4" ht="15">
      <c r="A1171" s="136"/>
      <c r="B1171" s="13"/>
      <c r="C1171" s="136"/>
      <c r="D1171" s="136"/>
    </row>
    <row r="1172" spans="1:4" ht="15">
      <c r="A1172" s="136"/>
      <c r="B1172" s="13"/>
      <c r="C1172" s="136"/>
      <c r="D1172" s="136"/>
    </row>
    <row r="1173" spans="1:4" ht="15">
      <c r="A1173" s="136"/>
      <c r="B1173" s="13"/>
      <c r="C1173" s="136"/>
      <c r="D1173" s="136"/>
    </row>
    <row r="1174" spans="1:4" ht="15">
      <c r="A1174" s="136"/>
      <c r="B1174" s="13"/>
      <c r="C1174" s="136"/>
      <c r="D1174" s="136"/>
    </row>
    <row r="1175" spans="1:4" ht="15">
      <c r="A1175" s="136"/>
      <c r="B1175" s="13"/>
      <c r="C1175" s="136"/>
      <c r="D1175" s="136"/>
    </row>
    <row r="1176" spans="1:4" ht="15">
      <c r="A1176" s="136"/>
      <c r="B1176" s="13"/>
      <c r="C1176" s="136"/>
      <c r="D1176" s="136"/>
    </row>
    <row r="1177" spans="1:4" ht="15">
      <c r="A1177" s="136"/>
      <c r="B1177" s="13"/>
      <c r="C1177" s="136"/>
      <c r="D1177" s="136"/>
    </row>
    <row r="1178" spans="1:4" ht="15">
      <c r="A1178" s="136"/>
      <c r="B1178" s="13"/>
      <c r="C1178" s="136"/>
      <c r="D1178" s="136"/>
    </row>
    <row r="1179" spans="1:4" ht="15">
      <c r="A1179" s="136"/>
      <c r="B1179" s="13"/>
      <c r="C1179" s="136"/>
      <c r="D1179" s="136"/>
    </row>
    <row r="1180" spans="1:4" ht="15">
      <c r="A1180" s="136"/>
      <c r="B1180" s="13"/>
      <c r="C1180" s="136"/>
      <c r="D1180" s="136"/>
    </row>
    <row r="1181" spans="1:4" ht="15">
      <c r="A1181" s="136"/>
      <c r="B1181" s="13"/>
      <c r="C1181" s="136"/>
      <c r="D1181" s="136"/>
    </row>
    <row r="1182" spans="1:4" ht="15">
      <c r="A1182" s="136"/>
      <c r="B1182" s="13"/>
      <c r="C1182" s="136"/>
      <c r="D1182" s="136"/>
    </row>
    <row r="1183" spans="1:4" ht="15">
      <c r="A1183" s="136"/>
      <c r="B1183" s="13"/>
      <c r="C1183" s="136"/>
      <c r="D1183" s="136"/>
    </row>
    <row r="1184" spans="1:4" ht="15">
      <c r="A1184" s="136"/>
      <c r="B1184" s="13"/>
      <c r="C1184" s="136"/>
      <c r="D1184" s="136"/>
    </row>
    <row r="1185" spans="1:4" ht="15">
      <c r="A1185" s="136"/>
      <c r="B1185" s="13"/>
      <c r="C1185" s="136"/>
      <c r="D1185" s="136"/>
    </row>
    <row r="1186" spans="1:4" ht="15">
      <c r="A1186" s="136"/>
      <c r="B1186" s="13"/>
      <c r="C1186" s="136"/>
      <c r="D1186" s="136"/>
    </row>
    <row r="1187" spans="1:4" ht="15">
      <c r="A1187" s="136"/>
      <c r="B1187" s="13"/>
      <c r="C1187" s="136"/>
      <c r="D1187" s="136"/>
    </row>
    <row r="1188" spans="1:4" ht="15">
      <c r="A1188" s="136"/>
      <c r="B1188" s="13"/>
      <c r="C1188" s="136"/>
      <c r="D1188" s="136"/>
    </row>
    <row r="1189" spans="1:4" ht="15">
      <c r="A1189" s="136"/>
      <c r="B1189" s="13"/>
      <c r="C1189" s="136"/>
      <c r="D1189" s="136"/>
    </row>
    <row r="1190" spans="1:4" ht="15">
      <c r="A1190" s="136"/>
      <c r="B1190" s="13"/>
      <c r="C1190" s="136"/>
      <c r="D1190" s="136"/>
    </row>
    <row r="1191" spans="1:4" ht="15">
      <c r="A1191" s="136"/>
      <c r="B1191" s="13"/>
      <c r="C1191" s="136"/>
      <c r="D1191" s="136"/>
    </row>
    <row r="1192" spans="1:4" ht="15">
      <c r="A1192" s="136"/>
      <c r="B1192" s="13"/>
      <c r="C1192" s="136"/>
      <c r="D1192" s="136"/>
    </row>
    <row r="1193" spans="1:4" ht="15">
      <c r="A1193" s="136"/>
      <c r="B1193" s="13"/>
      <c r="C1193" s="136"/>
      <c r="D1193" s="136"/>
    </row>
    <row r="1194" spans="1:4" ht="15">
      <c r="A1194" s="136"/>
      <c r="B1194" s="13"/>
      <c r="C1194" s="136"/>
      <c r="D1194" s="136"/>
    </row>
    <row r="1195" spans="1:4" ht="15">
      <c r="A1195" s="136"/>
      <c r="B1195" s="13"/>
      <c r="C1195" s="136"/>
      <c r="D1195" s="136"/>
    </row>
    <row r="1196" spans="1:4" ht="15">
      <c r="A1196" s="136"/>
      <c r="B1196" s="13"/>
      <c r="C1196" s="136"/>
      <c r="D1196" s="136"/>
    </row>
    <row r="1197" spans="1:4" ht="15">
      <c r="A1197" s="136"/>
      <c r="B1197" s="13"/>
      <c r="C1197" s="136"/>
      <c r="D1197" s="136"/>
    </row>
    <row r="1198" spans="1:4" ht="15">
      <c r="A1198" s="136"/>
      <c r="B1198" s="13"/>
      <c r="C1198" s="136"/>
      <c r="D1198" s="136"/>
    </row>
    <row r="1199" spans="1:4" ht="15">
      <c r="A1199" s="136"/>
      <c r="B1199" s="13"/>
      <c r="C1199" s="136"/>
      <c r="D1199" s="136"/>
    </row>
    <row r="1200" spans="1:4" ht="15">
      <c r="A1200" s="136"/>
      <c r="B1200" s="13"/>
      <c r="C1200" s="136"/>
      <c r="D1200" s="136"/>
    </row>
    <row r="1201" spans="1:4" ht="15">
      <c r="A1201" s="136"/>
      <c r="B1201" s="13"/>
      <c r="C1201" s="136"/>
      <c r="D1201" s="136"/>
    </row>
    <row r="1202" spans="1:4" ht="15">
      <c r="A1202" s="136"/>
      <c r="B1202" s="13"/>
      <c r="C1202" s="136"/>
      <c r="D1202" s="136"/>
    </row>
    <row r="1203" spans="1:4" ht="15">
      <c r="A1203" s="136"/>
      <c r="B1203" s="13"/>
      <c r="C1203" s="136"/>
      <c r="D1203" s="136"/>
    </row>
    <row r="1204" spans="1:4" ht="15">
      <c r="A1204" s="136"/>
      <c r="B1204" s="13"/>
      <c r="C1204" s="136"/>
      <c r="D1204" s="136"/>
    </row>
    <row r="1205" spans="1:4" ht="15">
      <c r="A1205" s="136"/>
      <c r="B1205" s="13"/>
      <c r="C1205" s="136"/>
      <c r="D1205" s="136"/>
    </row>
    <row r="1206" spans="1:4" ht="15">
      <c r="A1206" s="136"/>
      <c r="B1206" s="13"/>
      <c r="C1206" s="136"/>
      <c r="D1206" s="136"/>
    </row>
    <row r="1207" spans="1:4" ht="15">
      <c r="A1207" s="136"/>
      <c r="B1207" s="13"/>
      <c r="C1207" s="136"/>
      <c r="D1207" s="136"/>
    </row>
    <row r="1208" spans="1:4" ht="15">
      <c r="A1208" s="136"/>
      <c r="B1208" s="13"/>
      <c r="C1208" s="136"/>
      <c r="D1208" s="136"/>
    </row>
    <row r="1209" spans="1:4" ht="15">
      <c r="A1209" s="136"/>
      <c r="B1209" s="13"/>
      <c r="C1209" s="136"/>
      <c r="D1209" s="136"/>
    </row>
    <row r="1210" spans="1:4" ht="15">
      <c r="A1210" s="136"/>
      <c r="B1210" s="13"/>
      <c r="C1210" s="136"/>
      <c r="D1210" s="136"/>
    </row>
    <row r="1211" spans="1:4" ht="15">
      <c r="A1211" s="136"/>
      <c r="B1211" s="13"/>
      <c r="C1211" s="136"/>
      <c r="D1211" s="136"/>
    </row>
    <row r="1212" spans="1:4" ht="15">
      <c r="A1212" s="136"/>
      <c r="B1212" s="13"/>
      <c r="C1212" s="136"/>
      <c r="D1212" s="136"/>
    </row>
    <row r="1213" spans="1:4" ht="15">
      <c r="A1213" s="136"/>
      <c r="B1213" s="13"/>
      <c r="C1213" s="136"/>
      <c r="D1213" s="136"/>
    </row>
    <row r="1214" spans="1:4" ht="15">
      <c r="A1214" s="136"/>
      <c r="B1214" s="13"/>
      <c r="C1214" s="136"/>
      <c r="D1214" s="136"/>
    </row>
    <row r="1215" spans="1:4" ht="15">
      <c r="A1215" s="136"/>
      <c r="B1215" s="13"/>
      <c r="C1215" s="136"/>
      <c r="D1215" s="136"/>
    </row>
    <row r="1216" spans="1:4" ht="15">
      <c r="A1216" s="136"/>
      <c r="B1216" s="13"/>
      <c r="C1216" s="136"/>
      <c r="D1216" s="136"/>
    </row>
    <row r="1217" spans="1:4" ht="15">
      <c r="A1217" s="136"/>
      <c r="B1217" s="13"/>
      <c r="C1217" s="136"/>
      <c r="D1217" s="136"/>
    </row>
    <row r="1218" spans="1:4" ht="15">
      <c r="A1218" s="136"/>
      <c r="B1218" s="13"/>
      <c r="C1218" s="136"/>
      <c r="D1218" s="136"/>
    </row>
    <row r="1219" spans="1:4" ht="15">
      <c r="A1219" s="136"/>
      <c r="B1219" s="13"/>
      <c r="C1219" s="136"/>
      <c r="D1219" s="136"/>
    </row>
    <row r="1220" spans="1:4" ht="15">
      <c r="A1220" s="136"/>
      <c r="B1220" s="13"/>
      <c r="C1220" s="136"/>
      <c r="D1220" s="136"/>
    </row>
    <row r="1221" spans="1:4" ht="15">
      <c r="A1221" s="136"/>
      <c r="B1221" s="13"/>
      <c r="C1221" s="136"/>
      <c r="D1221" s="136"/>
    </row>
    <row r="1222" spans="1:4" ht="15">
      <c r="A1222" s="136"/>
      <c r="B1222" s="13"/>
      <c r="C1222" s="136"/>
      <c r="D1222" s="136"/>
    </row>
    <row r="1223" spans="1:4" ht="15">
      <c r="A1223" s="136"/>
      <c r="B1223" s="13"/>
      <c r="C1223" s="136"/>
      <c r="D1223" s="136"/>
    </row>
    <row r="1224" spans="1:4" ht="15">
      <c r="A1224" s="136"/>
      <c r="B1224" s="13"/>
      <c r="C1224" s="136"/>
      <c r="D1224" s="136"/>
    </row>
    <row r="1225" spans="1:4" ht="15">
      <c r="A1225" s="136"/>
      <c r="B1225" s="13"/>
      <c r="C1225" s="136"/>
      <c r="D1225" s="136"/>
    </row>
    <row r="1226" spans="1:4" ht="15">
      <c r="A1226" s="136"/>
      <c r="B1226" s="13"/>
      <c r="C1226" s="136"/>
      <c r="D1226" s="136"/>
    </row>
    <row r="1227" spans="1:4" ht="15">
      <c r="A1227" s="136"/>
      <c r="B1227" s="13"/>
      <c r="C1227" s="136"/>
      <c r="D1227" s="136"/>
    </row>
    <row r="1228" spans="1:4" ht="15">
      <c r="A1228" s="136"/>
      <c r="B1228" s="13"/>
      <c r="C1228" s="136"/>
      <c r="D1228" s="136"/>
    </row>
    <row r="1229" spans="1:4" ht="15">
      <c r="A1229" s="136"/>
      <c r="B1229" s="13"/>
      <c r="C1229" s="136"/>
      <c r="D1229" s="136"/>
    </row>
    <row r="1230" spans="1:4" ht="15">
      <c r="A1230" s="136"/>
      <c r="B1230" s="13"/>
      <c r="C1230" s="136"/>
      <c r="D1230" s="136"/>
    </row>
    <row r="1231" spans="1:4" ht="15">
      <c r="A1231" s="136"/>
      <c r="B1231" s="13"/>
      <c r="C1231" s="136"/>
      <c r="D1231" s="136"/>
    </row>
    <row r="1232" spans="1:4" ht="15">
      <c r="A1232" s="136"/>
      <c r="B1232" s="13"/>
      <c r="C1232" s="136"/>
      <c r="D1232" s="136"/>
    </row>
    <row r="1233" spans="1:4" ht="15">
      <c r="A1233" s="136"/>
      <c r="B1233" s="13"/>
      <c r="C1233" s="136"/>
      <c r="D1233" s="136"/>
    </row>
    <row r="1234" spans="1:4" ht="15">
      <c r="A1234" s="136"/>
      <c r="B1234" s="13"/>
      <c r="C1234" s="136"/>
      <c r="D1234" s="136"/>
    </row>
    <row r="1235" spans="1:4" ht="15">
      <c r="A1235" s="136"/>
      <c r="B1235" s="13"/>
      <c r="C1235" s="136"/>
      <c r="D1235" s="136"/>
    </row>
    <row r="1236" spans="1:4" ht="15">
      <c r="A1236" s="136"/>
      <c r="B1236" s="13"/>
      <c r="C1236" s="136"/>
      <c r="D1236" s="136"/>
    </row>
    <row r="1237" spans="1:4" ht="15">
      <c r="A1237" s="136"/>
      <c r="B1237" s="13"/>
      <c r="C1237" s="136"/>
      <c r="D1237" s="136"/>
    </row>
    <row r="1238" spans="1:4" ht="15">
      <c r="A1238" s="136"/>
      <c r="B1238" s="13"/>
      <c r="C1238" s="136"/>
      <c r="D1238" s="136"/>
    </row>
    <row r="1239" spans="1:4" ht="15">
      <c r="A1239" s="136"/>
      <c r="B1239" s="13"/>
      <c r="C1239" s="136"/>
      <c r="D1239" s="136"/>
    </row>
    <row r="1240" spans="1:4" ht="15">
      <c r="A1240" s="136"/>
      <c r="B1240" s="13"/>
      <c r="C1240" s="136"/>
      <c r="D1240" s="136"/>
    </row>
    <row r="1241" spans="1:4" ht="15">
      <c r="A1241" s="136"/>
      <c r="B1241" s="13"/>
      <c r="C1241" s="136"/>
      <c r="D1241" s="136"/>
    </row>
    <row r="1242" spans="1:4" ht="15">
      <c r="A1242" s="136"/>
      <c r="B1242" s="13"/>
      <c r="C1242" s="136"/>
      <c r="D1242" s="136"/>
    </row>
    <row r="1243" spans="1:4" ht="15">
      <c r="A1243" s="136"/>
      <c r="B1243" s="13"/>
      <c r="C1243" s="136"/>
      <c r="D1243" s="136"/>
    </row>
    <row r="1244" spans="1:4" ht="15">
      <c r="A1244" s="136"/>
      <c r="B1244" s="13"/>
      <c r="C1244" s="136"/>
      <c r="D1244" s="136"/>
    </row>
    <row r="1245" spans="1:4" ht="15">
      <c r="A1245" s="136"/>
      <c r="B1245" s="13"/>
      <c r="C1245" s="136"/>
      <c r="D1245" s="136"/>
    </row>
    <row r="1246" spans="1:4" ht="15">
      <c r="A1246" s="136"/>
      <c r="B1246" s="13"/>
      <c r="C1246" s="136"/>
      <c r="D1246" s="136"/>
    </row>
    <row r="1247" spans="1:4" ht="15">
      <c r="A1247" s="136"/>
      <c r="B1247" s="13"/>
      <c r="C1247" s="136"/>
      <c r="D1247" s="136"/>
    </row>
    <row r="1248" spans="1:4" ht="15">
      <c r="A1248" s="136"/>
      <c r="B1248" s="13"/>
      <c r="C1248" s="136"/>
      <c r="D1248" s="136"/>
    </row>
    <row r="1249" spans="1:4" ht="15">
      <c r="A1249" s="136"/>
      <c r="B1249" s="13"/>
      <c r="C1249" s="136"/>
      <c r="D1249" s="136"/>
    </row>
    <row r="1250" spans="1:4" ht="15">
      <c r="A1250" s="136"/>
      <c r="B1250" s="13"/>
      <c r="C1250" s="136"/>
      <c r="D1250" s="136"/>
    </row>
    <row r="1251" spans="1:4" ht="15">
      <c r="A1251" s="136"/>
      <c r="B1251" s="13"/>
      <c r="C1251" s="136"/>
      <c r="D1251" s="136"/>
    </row>
    <row r="1252" spans="1:4" ht="15">
      <c r="A1252" s="136"/>
      <c r="B1252" s="13"/>
      <c r="C1252" s="136"/>
      <c r="D1252" s="136"/>
    </row>
    <row r="1253" spans="1:4" ht="15">
      <c r="A1253" s="136"/>
      <c r="B1253" s="13"/>
      <c r="C1253" s="136"/>
      <c r="D1253" s="136"/>
    </row>
    <row r="1254" spans="1:4" ht="15">
      <c r="A1254" s="136"/>
      <c r="B1254" s="13"/>
      <c r="C1254" s="136"/>
      <c r="D1254" s="136"/>
    </row>
    <row r="1255" spans="1:4" ht="15">
      <c r="A1255" s="136"/>
      <c r="B1255" s="13"/>
      <c r="C1255" s="136"/>
      <c r="D1255" s="136"/>
    </row>
    <row r="1256" spans="1:4" ht="15">
      <c r="A1256" s="136"/>
      <c r="B1256" s="13"/>
      <c r="C1256" s="136"/>
      <c r="D1256" s="136"/>
    </row>
    <row r="1257" spans="1:4" ht="15">
      <c r="A1257" s="136"/>
      <c r="B1257" s="13"/>
      <c r="C1257" s="136"/>
      <c r="D1257" s="136"/>
    </row>
    <row r="1258" spans="1:4" ht="15">
      <c r="A1258" s="136"/>
      <c r="B1258" s="13"/>
      <c r="C1258" s="136"/>
      <c r="D1258" s="136"/>
    </row>
    <row r="1259" spans="1:4" ht="15">
      <c r="A1259" s="136"/>
      <c r="B1259" s="13"/>
      <c r="C1259" s="136"/>
      <c r="D1259" s="136"/>
    </row>
    <row r="1260" spans="1:4" ht="15">
      <c r="A1260" s="136"/>
      <c r="B1260" s="13"/>
      <c r="C1260" s="136"/>
      <c r="D1260" s="136"/>
    </row>
    <row r="1261" spans="1:4" ht="15">
      <c r="A1261" s="136"/>
      <c r="B1261" s="13"/>
      <c r="C1261" s="136"/>
      <c r="D1261" s="136"/>
    </row>
    <row r="1262" spans="1:4" ht="15">
      <c r="A1262" s="136"/>
      <c r="B1262" s="13"/>
      <c r="C1262" s="136"/>
      <c r="D1262" s="136"/>
    </row>
    <row r="1263" spans="1:4" ht="15">
      <c r="A1263" s="136"/>
      <c r="B1263" s="13"/>
      <c r="C1263" s="136"/>
      <c r="D1263" s="136"/>
    </row>
    <row r="1264" spans="1:4" ht="15">
      <c r="A1264" s="136"/>
      <c r="B1264" s="13"/>
      <c r="C1264" s="136"/>
      <c r="D1264" s="136"/>
    </row>
    <row r="1265" spans="1:4" ht="15">
      <c r="A1265" s="136"/>
      <c r="B1265" s="13"/>
      <c r="C1265" s="136"/>
      <c r="D1265" s="136"/>
    </row>
    <row r="1266" spans="1:4" ht="15">
      <c r="A1266" s="136"/>
      <c r="B1266" s="13"/>
      <c r="C1266" s="136"/>
      <c r="D1266" s="136"/>
    </row>
    <row r="1267" spans="1:4" ht="15">
      <c r="A1267" s="136"/>
      <c r="B1267" s="13"/>
      <c r="C1267" s="136"/>
      <c r="D1267" s="136"/>
    </row>
    <row r="1268" spans="1:4" ht="15">
      <c r="A1268" s="136"/>
      <c r="B1268" s="13"/>
      <c r="C1268" s="136"/>
      <c r="D1268" s="136"/>
    </row>
    <row r="1269" spans="1:4" ht="15">
      <c r="A1269" s="136"/>
      <c r="B1269" s="13"/>
      <c r="C1269" s="136"/>
      <c r="D1269" s="136"/>
    </row>
    <row r="1270" spans="1:4" ht="15">
      <c r="A1270" s="136"/>
      <c r="B1270" s="13"/>
      <c r="C1270" s="136"/>
      <c r="D1270" s="136"/>
    </row>
    <row r="1271" spans="1:4" ht="15">
      <c r="A1271" s="136"/>
      <c r="B1271" s="13"/>
      <c r="C1271" s="136"/>
      <c r="D1271" s="136"/>
    </row>
    <row r="1272" spans="1:4" ht="15">
      <c r="A1272" s="136"/>
      <c r="B1272" s="13"/>
      <c r="C1272" s="136"/>
      <c r="D1272" s="136"/>
    </row>
    <row r="1273" spans="1:4" ht="15">
      <c r="A1273" s="136"/>
      <c r="B1273" s="13"/>
      <c r="C1273" s="136"/>
      <c r="D1273" s="136"/>
    </row>
    <row r="1274" spans="1:4" ht="15">
      <c r="A1274" s="136"/>
      <c r="B1274" s="13"/>
      <c r="C1274" s="136"/>
      <c r="D1274" s="136"/>
    </row>
    <row r="1275" spans="1:4" ht="15">
      <c r="A1275" s="136"/>
      <c r="B1275" s="13"/>
      <c r="C1275" s="136"/>
      <c r="D1275" s="136"/>
    </row>
    <row r="1276" spans="1:4" ht="15">
      <c r="A1276" s="136"/>
      <c r="B1276" s="13"/>
      <c r="C1276" s="136"/>
      <c r="D1276" s="136"/>
    </row>
    <row r="1277" spans="1:4" ht="15">
      <c r="A1277" s="136"/>
      <c r="B1277" s="13"/>
      <c r="C1277" s="136"/>
      <c r="D1277" s="136"/>
    </row>
    <row r="1278" spans="1:4" ht="15">
      <c r="A1278" s="136"/>
      <c r="B1278" s="13"/>
      <c r="C1278" s="136"/>
      <c r="D1278" s="136"/>
    </row>
    <row r="1279" spans="1:4" ht="15">
      <c r="A1279" s="136"/>
      <c r="B1279" s="13"/>
      <c r="C1279" s="136"/>
      <c r="D1279" s="136"/>
    </row>
    <row r="1280" spans="1:4" ht="15">
      <c r="A1280" s="136"/>
      <c r="B1280" s="13"/>
      <c r="C1280" s="136"/>
      <c r="D1280" s="136"/>
    </row>
    <row r="1281" spans="1:4" ht="15">
      <c r="A1281" s="136"/>
      <c r="B1281" s="13"/>
      <c r="C1281" s="136"/>
      <c r="D1281" s="136"/>
    </row>
    <row r="1282" spans="1:4" ht="15">
      <c r="A1282" s="136"/>
      <c r="B1282" s="13"/>
      <c r="C1282" s="136"/>
      <c r="D1282" s="136"/>
    </row>
    <row r="1283" spans="1:4" ht="15">
      <c r="A1283" s="136"/>
      <c r="B1283" s="13"/>
      <c r="C1283" s="136"/>
      <c r="D1283" s="136"/>
    </row>
    <row r="1284" spans="1:4" ht="15">
      <c r="A1284" s="136"/>
      <c r="B1284" s="13"/>
      <c r="C1284" s="136"/>
      <c r="D1284" s="136"/>
    </row>
    <row r="1285" spans="1:4" ht="15">
      <c r="A1285" s="136"/>
      <c r="B1285" s="13"/>
      <c r="C1285" s="136"/>
      <c r="D1285" s="136"/>
    </row>
  </sheetData>
  <sheetProtection/>
  <autoFilter ref="A15:D21"/>
  <mergeCells count="15">
    <mergeCell ref="A9:D9"/>
    <mergeCell ref="A8:D8"/>
    <mergeCell ref="A11:D11"/>
    <mergeCell ref="A12:D12"/>
    <mergeCell ref="A1115:D1115"/>
    <mergeCell ref="A14:A15"/>
    <mergeCell ref="B14:C14"/>
    <mergeCell ref="D14:D15"/>
    <mergeCell ref="C2:D2"/>
    <mergeCell ref="C5:D5"/>
    <mergeCell ref="C3:D3"/>
    <mergeCell ref="C4:D4"/>
    <mergeCell ref="A7:D7"/>
    <mergeCell ref="C1:D1"/>
    <mergeCell ref="A6:D6"/>
  </mergeCells>
  <printOptions/>
  <pageMargins left="1.1811023622047245" right="0.3937007874015748" top="0.7874015748031497" bottom="0.7874015748031497" header="0" footer="0"/>
  <pageSetup firstPageNumber="1" useFirstPageNumber="1" fitToHeight="0" fitToWidth="1" horizontalDpi="600" verticalDpi="600" orientation="portrait" paperSize="9" scale="8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Ольга Борисовна Александрова</cp:lastModifiedBy>
  <cp:lastPrinted>2022-04-25T12:26:53Z</cp:lastPrinted>
  <dcterms:created xsi:type="dcterms:W3CDTF">2001-10-29T11:15:23Z</dcterms:created>
  <dcterms:modified xsi:type="dcterms:W3CDTF">2022-04-25T12:34:27Z</dcterms:modified>
  <cp:category/>
  <cp:version/>
  <cp:contentType/>
  <cp:contentStatus/>
</cp:coreProperties>
</file>